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r Raymond Bako\Desktop\Documents\DOCUMENTS\ACENPEE 2018\DLI 0 - General Documents\Madagascar - Innovative Financing - 21-25 October 2024\Madagascar Retreat\"/>
    </mc:Choice>
  </mc:AlternateContent>
  <xr:revisionPtr revIDLastSave="0" documentId="13_ncr:1_{170106BE-778C-4AEC-94E4-EB4F0C8428E9}" xr6:coauthVersionLast="44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61" i="1" l="1"/>
  <c r="S74" i="1"/>
  <c r="T61" i="1"/>
  <c r="S91" i="1"/>
  <c r="S9" i="1"/>
  <c r="S8" i="1"/>
  <c r="T21" i="1"/>
  <c r="S106" i="1" l="1"/>
  <c r="S41" i="1"/>
  <c r="S36" i="1"/>
  <c r="S88" i="1"/>
  <c r="S84" i="1"/>
  <c r="S34" i="1"/>
  <c r="S14" i="1"/>
  <c r="S30" i="1"/>
  <c r="S21" i="1"/>
  <c r="S33" i="1" l="1"/>
  <c r="T11" i="1"/>
  <c r="S82" i="1"/>
  <c r="S69" i="1"/>
  <c r="S28" i="1"/>
  <c r="S19" i="1"/>
  <c r="S12" i="1" l="1"/>
  <c r="S11" i="1" s="1"/>
  <c r="S78" i="1" l="1"/>
  <c r="S60" i="1" s="1"/>
  <c r="S86" i="1"/>
  <c r="S81" i="1" l="1"/>
  <c r="S125" i="1" s="1"/>
  <c r="T60" i="1" l="1"/>
  <c r="T1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Schenineda</author>
  </authors>
  <commentList>
    <comment ref="N6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Schenineda: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If the addition of an activity or component requires further clarification, state it. Expecially since COVID may alter center activities and focus</t>
        </r>
      </text>
    </comment>
  </commentList>
</comments>
</file>

<file path=xl/sharedStrings.xml><?xml version="1.0" encoding="utf-8"?>
<sst xmlns="http://schemas.openxmlformats.org/spreadsheetml/2006/main" count="510" uniqueCount="349">
  <si>
    <t>Africa Centre of Excellence on New Pedagogies in Engineering Education (ACENPEE)</t>
  </si>
  <si>
    <t xml:space="preserve">Ahmadu Bello University, Zaria </t>
  </si>
  <si>
    <t>On Schedule</t>
  </si>
  <si>
    <t>Nigeria</t>
  </si>
  <si>
    <t>Prof. Raymond B. Bako</t>
  </si>
  <si>
    <t>Behind Schedule</t>
  </si>
  <si>
    <t xml:space="preserve">Annual Workplan </t>
  </si>
  <si>
    <t>Work Plan Activities</t>
  </si>
  <si>
    <t>Description</t>
  </si>
  <si>
    <t>Partner Contribution (if relevant)</t>
  </si>
  <si>
    <t>Milestone/Output</t>
  </si>
  <si>
    <t>If NEW, Provide Justification</t>
  </si>
  <si>
    <t>Estimated Budget($)</t>
  </si>
  <si>
    <t>Estimated Revenue ($)</t>
  </si>
  <si>
    <t>Contribution from Partner ($)</t>
  </si>
  <si>
    <t>Person Responsible</t>
  </si>
  <si>
    <t>Jan</t>
  </si>
  <si>
    <t>Feb</t>
  </si>
  <si>
    <t>Mar</t>
  </si>
  <si>
    <t>Apr</t>
  </si>
  <si>
    <t>May</t>
  </si>
  <si>
    <t>Jun</t>
  </si>
  <si>
    <t>NIL</t>
  </si>
  <si>
    <t>YES</t>
  </si>
  <si>
    <t>Outreach Coordinator</t>
  </si>
  <si>
    <t>Students admitted, screened and registered</t>
  </si>
  <si>
    <t>Academic Coordinator</t>
  </si>
  <si>
    <t>Organization of professional short courses</t>
  </si>
  <si>
    <t>Professional short courses organized</t>
  </si>
  <si>
    <t>Activity 2: Allowance for Books and School supplies</t>
  </si>
  <si>
    <t>Books and school materials to be provided to students</t>
  </si>
  <si>
    <t>Books and school supplies provided to students</t>
  </si>
  <si>
    <t>Stipend for living expenses provided to regional students</t>
  </si>
  <si>
    <t>Activity 1: Support for Immigration related matters</t>
  </si>
  <si>
    <t>Consular support for students provided</t>
  </si>
  <si>
    <t>ICT Officer</t>
  </si>
  <si>
    <t>Centre Director</t>
  </si>
  <si>
    <t>Research Coordinator</t>
  </si>
  <si>
    <t>Centre Management</t>
  </si>
  <si>
    <t>Accountant</t>
  </si>
  <si>
    <t>Meetings for SAB to deliberate on centre activities</t>
  </si>
  <si>
    <t>SAB meetings held</t>
  </si>
  <si>
    <t>Deputy Centre Director</t>
  </si>
  <si>
    <t>Meetings for ISAB to deliberate on centre activities</t>
  </si>
  <si>
    <t>ISAB meetings held</t>
  </si>
  <si>
    <t>Preparation and timely submission of IFRs</t>
  </si>
  <si>
    <t>IFRs submitted timely</t>
  </si>
  <si>
    <t>Financial report available on website</t>
  </si>
  <si>
    <t>Communication officer</t>
  </si>
  <si>
    <t>Needs assessment &amp; procurement processes</t>
  </si>
  <si>
    <t>Quality procurement planning achieved</t>
  </si>
  <si>
    <t>Procurement officer</t>
  </si>
  <si>
    <t>Communications officer</t>
  </si>
  <si>
    <t>Produce publicity materials for visibility and publicity</t>
  </si>
  <si>
    <t>Writing and submission of grant proposals for additional funding</t>
  </si>
  <si>
    <t>Payment for driver, cleaners and office assistants</t>
  </si>
  <si>
    <t>Logistics/refreshment for in-house/out-station meetings</t>
  </si>
  <si>
    <t>Meetings attended in-house/out-station</t>
  </si>
  <si>
    <t>Suppport to staff to participate in virtual webinars, workshops, seminars, etc.</t>
  </si>
  <si>
    <t>Members of Centre to attend NPPRC meetings</t>
  </si>
  <si>
    <t>Members attend NPPRC meeting</t>
  </si>
  <si>
    <t>Members of Centre/VC to attend regional meetings</t>
  </si>
  <si>
    <t>Members/VC attend regional meetings</t>
  </si>
  <si>
    <t xml:space="preserve">Name of Centre: </t>
  </si>
  <si>
    <t>Institution:</t>
  </si>
  <si>
    <t xml:space="preserve">Country: </t>
  </si>
  <si>
    <t xml:space="preserve">Centre Leader: </t>
  </si>
  <si>
    <t>Activity 3: Fund raising through research grants</t>
  </si>
  <si>
    <t>Activity 2: Fund raising through donor agencies and philantrophy</t>
  </si>
  <si>
    <t>Activity 1: Internship placement logistics</t>
  </si>
  <si>
    <t>Activity 2: Internship placement to organizations</t>
  </si>
  <si>
    <t>Supervision of faculty and students on internship</t>
  </si>
  <si>
    <t>Payment of loans and advances</t>
  </si>
  <si>
    <t>International accreditation of Ahmadu Bello University</t>
  </si>
  <si>
    <t>Solicitation for prospective donors and philantrophists</t>
  </si>
  <si>
    <t>Fueling and maintenance of Centre vehicles</t>
  </si>
  <si>
    <t>Payment of Centre Vehicles insurance premium</t>
  </si>
  <si>
    <t>Procurement of DLMs for teaching and learning</t>
  </si>
  <si>
    <t>Activity 4: Management of CEE programme</t>
  </si>
  <si>
    <t>Support to students and faculty for publication and dissemination given</t>
  </si>
  <si>
    <t>Desktop learning modules procured</t>
  </si>
  <si>
    <t>ACENPEE building constructed to completion level</t>
  </si>
  <si>
    <t>Funds raised from donor agencies and philantrophists</t>
  </si>
  <si>
    <t>Funds raised through research grants</t>
  </si>
  <si>
    <t>Internship placement logistics in place</t>
  </si>
  <si>
    <t>Interns placed in organizations</t>
  </si>
  <si>
    <t>Internship supervision done</t>
  </si>
  <si>
    <t>Activity 4: Internship supervision</t>
  </si>
  <si>
    <t>Internship Logistic support given to students</t>
  </si>
  <si>
    <t>Wages of office staff paid</t>
  </si>
  <si>
    <r>
      <rPr>
        <sz val="12"/>
        <color theme="1"/>
        <rFont val="Times New Roman"/>
        <family val="1"/>
      </rPr>
      <t>Activity 1: Payment of wages for office assistants &amp; drivers</t>
    </r>
    <r>
      <rPr>
        <sz val="12"/>
        <color rgb="FFFF0000"/>
        <rFont val="Times New Roman"/>
        <family val="1"/>
      </rPr>
      <t xml:space="preserve">  </t>
    </r>
  </si>
  <si>
    <t>Loans and advances paid</t>
  </si>
  <si>
    <t>Centre vehicles fueled and maintained</t>
  </si>
  <si>
    <t>Insurance premium of centre vehicles paid</t>
  </si>
  <si>
    <t>Sub-Action 1: Progress Towards Development Impact</t>
  </si>
  <si>
    <t xml:space="preserve">Activity 2: Organize international conference on Engineering Education </t>
  </si>
  <si>
    <t>Workshops for engineering artisans, technicians and technologist organized</t>
  </si>
  <si>
    <t>Workshop on sexual harassment and gender violence organized</t>
  </si>
  <si>
    <t xml:space="preserve">Activity 5: Organize workshop on course design, delivery and assessment </t>
  </si>
  <si>
    <t>Workshop on course design delivery and assessment</t>
  </si>
  <si>
    <t xml:space="preserve">Activity 6: Organize outreach to secondary schools to promote career choice in Engineering </t>
  </si>
  <si>
    <t xml:space="preserve">Outreach to secondary schools to promote career choice in engineering </t>
  </si>
  <si>
    <t>Workshop on course design delivery and assessment organized</t>
  </si>
  <si>
    <t>Outreach to secondary school to promote career choice in engineering held</t>
  </si>
  <si>
    <t>Hard and Soft library resources to participating departments provided</t>
  </si>
  <si>
    <t>5 Inverters with 5 battries for LMS devices for 10 classroom provided</t>
  </si>
  <si>
    <t>Provision of application software such as Labview, animation, etc</t>
  </si>
  <si>
    <t>Application softwares such as Labview, animation etc, purchased</t>
  </si>
  <si>
    <t>Documentary on ACENPEE produced</t>
  </si>
  <si>
    <t>Activity 1: Organize professional short courses</t>
  </si>
  <si>
    <t>Activity 4: Annual home travel expenses</t>
  </si>
  <si>
    <t xml:space="preserve">Sub-Action 2a: Sustenance of National and Regional Students (PhD &amp; MSc) </t>
  </si>
  <si>
    <t>Sub-Action 2b: Scholarship for Regional Students (PhD &amp; MSc)</t>
  </si>
  <si>
    <t>Sub-Action 2c: In-Country support for Regional Students</t>
  </si>
  <si>
    <t>Sub-Action 2d: Organize Short Courses, Workshops and Conferences</t>
  </si>
  <si>
    <t>Sub-Action 2e: Certificate in Engineering Education (CEE) Programme</t>
  </si>
  <si>
    <t>Action 3: Quality of Education: DLI 4</t>
  </si>
  <si>
    <t>Sub-Action 3a:  International Programme Accreditation</t>
  </si>
  <si>
    <t>Sub-Action 3b: Research and Publication</t>
  </si>
  <si>
    <t>Action 4: Relevance of Education and Research: DLI 5</t>
  </si>
  <si>
    <t>Sub-Action 4b: Internship</t>
  </si>
  <si>
    <t>Sub-Action 4c: Innovation and Entrepreneurship</t>
  </si>
  <si>
    <t>Sub-Action 4d: SAB and ISAB Activities</t>
  </si>
  <si>
    <t>Action 5: Timeliness and Quality of Financial Reports: DLI 6</t>
  </si>
  <si>
    <t>Sub-Action 5a: Timeliness of Fiduciary Report</t>
  </si>
  <si>
    <t>Sub-Action 5b: Functional Oversight</t>
  </si>
  <si>
    <t>Sub-Action 5c: Web Transparency on Financial Report</t>
  </si>
  <si>
    <t>Sub-Action 5d: Quality of Procurement Planning</t>
  </si>
  <si>
    <t>Action 6: Institutional Impact: DLI 7</t>
  </si>
  <si>
    <t>Action 7: Centre Administration</t>
  </si>
  <si>
    <t>Administration of CEE programme</t>
  </si>
  <si>
    <t>Hard and soft library resources to participating departments and the centre</t>
  </si>
  <si>
    <t>Evaluation to select contractors for furnishing and equiping centre building</t>
  </si>
  <si>
    <t>Furnishing of ACENPEE building complex</t>
  </si>
  <si>
    <t>Equiping of ACENPEE building laboratories and studios</t>
  </si>
  <si>
    <t>Equiping of departmental laboratories and workshops</t>
  </si>
  <si>
    <t>Furnishing of departmental seminar rooms</t>
  </si>
  <si>
    <t>Provision of cameras for smart boards in classrooms and seminar rooms</t>
  </si>
  <si>
    <t>Provision of power generator and solar power system for ACENPEE building complex</t>
  </si>
  <si>
    <t>Provision of waste collection and disposal facilities for ACENPEE complex</t>
  </si>
  <si>
    <t>Provision for modern security gadgets for ACENPEE building complex</t>
  </si>
  <si>
    <t>Provision of fibre optics internet connectivity to ACENPEE building complex</t>
  </si>
  <si>
    <t>Provision of flowers, paintings, frames, etc, to beautify ACENPEE complex</t>
  </si>
  <si>
    <t>Sourcing for internship placement opportunities in organisations</t>
  </si>
  <si>
    <t>Placement of faculty and students on internship in organisations</t>
  </si>
  <si>
    <t>Activity 3: Logistic support to students and faculty on internship</t>
  </si>
  <si>
    <t>Payment of logistic support to students and faculty on internship</t>
  </si>
  <si>
    <t>Patenting of research outputs</t>
  </si>
  <si>
    <t>Establishment of incubation hub and start-ups</t>
  </si>
  <si>
    <t>Uploading of financial reports on centre website</t>
  </si>
  <si>
    <t>Payment for office day-to-day consumables and utility bills</t>
  </si>
  <si>
    <t>Production of newsletters and magazines to showcase Centre activities</t>
  </si>
  <si>
    <t xml:space="preserve">Engagement meetings with relevant project stakeholders </t>
  </si>
  <si>
    <t>Mission visits by WB/AAU/NUC teams</t>
  </si>
  <si>
    <t>Maintenance of ACENPEE website</t>
  </si>
  <si>
    <t>Produce documentary on ACENPEE activities and facilities</t>
  </si>
  <si>
    <t>Day-to-day running of the centre</t>
  </si>
  <si>
    <t>Support for African Digital Education Network (ADEN) activities</t>
  </si>
  <si>
    <t>Purchase of Microsoft 365 software licence for the centre</t>
  </si>
  <si>
    <t>Fees and levies paid for regional students</t>
  </si>
  <si>
    <t>Annual home travel expenses paid for regional students</t>
  </si>
  <si>
    <t>International Conference on Engineering Education Organized</t>
  </si>
  <si>
    <t>CEE programme delivery monitored</t>
  </si>
  <si>
    <t>Microsoft 365 software licence purchased</t>
  </si>
  <si>
    <t>Recommendations from the self evaluation report implemented</t>
  </si>
  <si>
    <t>Students supported to conduct research</t>
  </si>
  <si>
    <t>Faculty supported to conduct research</t>
  </si>
  <si>
    <t>Support to students and faculty for conference attendance given</t>
  </si>
  <si>
    <t>Consultants to ACENPEE building complex final payments made</t>
  </si>
  <si>
    <t>ACENPEE building complex properly administered</t>
  </si>
  <si>
    <t>Procurement processes to select contractors for furnishing   completed</t>
  </si>
  <si>
    <t>ACENPEE building complex furnished</t>
  </si>
  <si>
    <t>ACENPEE building laboratories and studios equiped</t>
  </si>
  <si>
    <t>Departmental laboratories and workshops equiped</t>
  </si>
  <si>
    <t>Departmental seminar rooms furnished</t>
  </si>
  <si>
    <t>Cameras provided for smartboards in classrooms and seminar rooms</t>
  </si>
  <si>
    <t>Power generator and solar power system provided for ACENPEE building complex</t>
  </si>
  <si>
    <t>Waste collection and disposal facilities provided for ACENPEE complex</t>
  </si>
  <si>
    <t>ACENPEE building complex beautified</t>
  </si>
  <si>
    <t>Modern security gadgets provided for ACENPEE building complex</t>
  </si>
  <si>
    <t>Fibre optics internet connectivity provided to ACENPEE building complex</t>
  </si>
  <si>
    <t>Research outputs patented</t>
  </si>
  <si>
    <t>Incubation hub and start-ups set up</t>
  </si>
  <si>
    <t>Procurement Audit reports submitted</t>
  </si>
  <si>
    <t>International Institutional accreditation carried out</t>
  </si>
  <si>
    <t>Office consumables provided and utility bills paid</t>
  </si>
  <si>
    <t>Newsletters and magazines published</t>
  </si>
  <si>
    <t>Support for virtual/online activities provided for staff</t>
  </si>
  <si>
    <t>Engagement with project stakeholders held</t>
  </si>
  <si>
    <t>Mission visits to ACENPEE accomplished</t>
  </si>
  <si>
    <t>ACENPEE publicity materials produced</t>
  </si>
  <si>
    <t>ACENPEE website maintained</t>
  </si>
  <si>
    <t>Centre day-to-day activities administered</t>
  </si>
  <si>
    <t xml:space="preserve">Support given for African Digital Education Network (ADEN) </t>
  </si>
  <si>
    <t>Payment to External Auditors</t>
  </si>
  <si>
    <t>Externally Audited Account submitted</t>
  </si>
  <si>
    <t>Auditor</t>
  </si>
  <si>
    <t>Gender officer/E&amp;S officer</t>
  </si>
  <si>
    <t>ICT officer</t>
  </si>
  <si>
    <t>Procurement officer/Centre Director</t>
  </si>
  <si>
    <t>January - June 2025</t>
  </si>
  <si>
    <t>Payment of tuition fees and charges for regional students for remaining period of residency</t>
  </si>
  <si>
    <t>Activity 1: Payment of research support to students</t>
  </si>
  <si>
    <t>Activity 2: Payment of research support to faculty</t>
  </si>
  <si>
    <t>Activity 3: Payment for manuscript preparation and publication fees  for students and faculty</t>
  </si>
  <si>
    <t>Procurement of servers and cyber-security applications for Data Centre</t>
  </si>
  <si>
    <t>Activity 1: Payment for QAA International institutional accreditation</t>
  </si>
  <si>
    <t>Activity 2: Provision of solar power system for the Senate Building</t>
  </si>
  <si>
    <t>Activity 3: Furnishing and equiping of Assembly Hall</t>
  </si>
  <si>
    <t>Activity 4: Furnishing and equiping of Vice Chancellors' conference room</t>
  </si>
  <si>
    <t xml:space="preserve">Activity 5: Purchase of studio equipment and furniture for Dept of Mass Comm </t>
  </si>
  <si>
    <t xml:space="preserve">Activity 6: Purchase and installation of CCTV cameras, digital smart boards and repair of furniture and  lights in KIL </t>
  </si>
  <si>
    <t>Activity 8: Procurement of servers and cyber-security applications for Data Centre</t>
  </si>
  <si>
    <t>Activity 9: Procurement of computers and office equipment for Bursary and Registry</t>
  </si>
  <si>
    <t>Activity 10: Purchase and installation of solar street lights in the campuses</t>
  </si>
  <si>
    <t xml:space="preserve">Activity 1: Meeting of  Sectoral Advisory Board (SAB) </t>
  </si>
  <si>
    <t xml:space="preserve">Activity 2: Meeting of International Scientific Advisory Board (ISAB) </t>
  </si>
  <si>
    <t>Activity 1: Preparation of project closure financial reports</t>
  </si>
  <si>
    <t>Activity 1: Uploading of Financial Reports to website</t>
  </si>
  <si>
    <t>Activity 1: Procurement Planning and Processing</t>
  </si>
  <si>
    <t>Activity 2: Project closure Procurement Audit reports</t>
  </si>
  <si>
    <t xml:space="preserve">Activity 4: Organize workshop on sexual harassment and gender based violence </t>
  </si>
  <si>
    <t>Sub-Action 3c: Infrastructure and Learning Environment Improvement</t>
  </si>
  <si>
    <t>Write and produce a comprehensive end of project report with supporting documents</t>
  </si>
  <si>
    <t>Logistics for screening and registration of students</t>
  </si>
  <si>
    <t>Monthly stipend for living expenses to regional students for residency</t>
  </si>
  <si>
    <t>Provide annual home travel expenses to regional students</t>
  </si>
  <si>
    <t>Provide Consular support to regional students</t>
  </si>
  <si>
    <t>Organize an International Conference on Engineering Education in Africa</t>
  </si>
  <si>
    <t>Implement the gaps in the self evaluation report from HCERES</t>
  </si>
  <si>
    <t>Payment for research work by students</t>
  </si>
  <si>
    <t>Payment for research work by faculty</t>
  </si>
  <si>
    <t>Payment for manuacript preparation and publication</t>
  </si>
  <si>
    <t>Payment for conference attendance to students and faculty</t>
  </si>
  <si>
    <t>Activity 4: Support to attend conferences by students and faculty</t>
  </si>
  <si>
    <t>Payment for Architectural, Structural, M&amp;E, QS services</t>
  </si>
  <si>
    <t>Payment for the administration and supervision of ACENPEE building complex</t>
  </si>
  <si>
    <t>Payment for completion and finishing of ACENPEE building</t>
  </si>
  <si>
    <t>End of project procurement audit reports</t>
  </si>
  <si>
    <t>Provision of solar power system in the Senate building</t>
  </si>
  <si>
    <t>Furnishing and equiping the Assembly hall for lecture series</t>
  </si>
  <si>
    <t>Provision of studio equipment and furniture in the Dept of Mass Comm</t>
  </si>
  <si>
    <t>Provision of CCTV cameras, digital smart boards, furniture and lighting in KIL</t>
  </si>
  <si>
    <t>Provision of computers and office equipment to Bursary and Registry</t>
  </si>
  <si>
    <t>Provision of solar street light in the campuses</t>
  </si>
  <si>
    <t>Activity 1: Registration processes of students</t>
  </si>
  <si>
    <t>Activity 1: Payment of Tuition fees and charges for regional students for remaining period of scholarship</t>
  </si>
  <si>
    <t>Activity 3: Monthly stipend (living expenses) for regional students for the remaining period of scholarship</t>
  </si>
  <si>
    <t>Action 2: Quantity of Students: DLI 3</t>
  </si>
  <si>
    <t>Action 1: Development Impact: DLI 2</t>
  </si>
  <si>
    <t>2025 Y5Q1</t>
  </si>
  <si>
    <t>2025 Y5Q2</t>
  </si>
  <si>
    <t>Activity 3: Organize workshops for engineering artisans, technicians and technologists on engineering education hardware</t>
  </si>
  <si>
    <t>Organize workshops for engineering artisans, technicians and technologists</t>
  </si>
  <si>
    <t>Organize workshops on sexual harassment and gender violence to be organised</t>
  </si>
  <si>
    <t xml:space="preserve">Activity 1: Purchase of books and library resources for the centre and departments </t>
  </si>
  <si>
    <t>Activity 2: Purchase of Microsoft 365 software licence</t>
  </si>
  <si>
    <t>Provision of inverters, solar panels and batteries for LMS devices for classrooms and seminar rooms</t>
  </si>
  <si>
    <t>Commissioning ceremony of completed ACENPEE building</t>
  </si>
  <si>
    <t>Activity 1: Procurement of Desktop Learning Modules (DLM) &amp; Cartridges</t>
  </si>
  <si>
    <t xml:space="preserve">Activity 2: Payment of consultancy fees for ACENPEE building </t>
  </si>
  <si>
    <t>Activity 3: Contract administration of ACENPEE building complex</t>
  </si>
  <si>
    <t>Activity 4: Procurement processes for furnishing and equiping the centre building completed</t>
  </si>
  <si>
    <t>Activity 5: Balance payment for the completion of ACENPEE building</t>
  </si>
  <si>
    <t>Activity 6: Furnishing of ACENPEE building complex</t>
  </si>
  <si>
    <t>Activity 7: Equiping of ACENPEE building laboratories and studios</t>
  </si>
  <si>
    <t>Activity 8: Commissioning of ACENPEE building</t>
  </si>
  <si>
    <t>Activity 10: Furnishing of departmental seminar rooms</t>
  </si>
  <si>
    <t xml:space="preserve">Activity 11: Provision of cameras for smart boards </t>
  </si>
  <si>
    <t>Activity 9: Equiping of departmental laboratories and workshops</t>
  </si>
  <si>
    <t>Activity 13: Procure application software such as LabView, animation, etc.</t>
  </si>
  <si>
    <t>Activity 14: Provision of power generator and solar power system for ACENPEE building complex</t>
  </si>
  <si>
    <t>Activity 15: Provision of waste collection and disposal facilities for ACENPEE complex</t>
  </si>
  <si>
    <t>Activity 16: Beautification of ACENPEE complex</t>
  </si>
  <si>
    <t>Activity 17: Modern security gadgets for ACENPEE building complex</t>
  </si>
  <si>
    <t>Activity 18: Provision of fibre optics internet connectivity to ACENPEE building complex</t>
  </si>
  <si>
    <t>Activity 1: Consultancy services to organizations</t>
  </si>
  <si>
    <t>Activity 4: Joint research activities</t>
  </si>
  <si>
    <t xml:space="preserve">Joint research for collaboration to raise funds </t>
  </si>
  <si>
    <t>Activity 5: Royalties from patents and innovations, commercialisation of research outcomes</t>
  </si>
  <si>
    <t>Collection of royalties from patents and innovations, commercialisation of research outcomes</t>
  </si>
  <si>
    <t>Activity 6: Students' tuition fees</t>
  </si>
  <si>
    <t xml:space="preserve">Collection of tuition fees </t>
  </si>
  <si>
    <t>Project Accountant</t>
  </si>
  <si>
    <t>Activity 7: Tender fees</t>
  </si>
  <si>
    <t>Collection of Tender fees</t>
  </si>
  <si>
    <t xml:space="preserve">Activity 7: Furnishing of Virtual Viva Voce rooms in SPGS </t>
  </si>
  <si>
    <t>Furnishing of Virtual Viva voce rooms in SPGS</t>
  </si>
  <si>
    <t>Furnishing of the Vice Chancellor's conference room</t>
  </si>
  <si>
    <t>M&amp;E Officer</t>
  </si>
  <si>
    <t>Activity 1: Host annual innovation week and seed grants competition</t>
  </si>
  <si>
    <t>Activity 2: Patent research outputs</t>
  </si>
  <si>
    <t>Activity 3: Furnishing and equiping Incubation hub for start-ups</t>
  </si>
  <si>
    <t>Organisation of annual innovation week and seed grants competition</t>
  </si>
  <si>
    <t>Activity 1: External Audit of accounts for project closure</t>
  </si>
  <si>
    <t>Provision of boreholes in Samaru and Kongo campuses</t>
  </si>
  <si>
    <t>Landscape of Engineering phase three premises</t>
  </si>
  <si>
    <t>Activity 2: Payment for office consumables and utility bills</t>
  </si>
  <si>
    <t>Activity 3: Attendance of in-house/out-station meetings</t>
  </si>
  <si>
    <t>Activity 4: Production of quarterly newsletter and magazines</t>
  </si>
  <si>
    <t>Activity 5: Support to staff for virtual/online activities</t>
  </si>
  <si>
    <t>Activity 6: Project performance review meeting with project stakeholders</t>
  </si>
  <si>
    <t>Activity 7: Payment of loans and advances</t>
  </si>
  <si>
    <t>Activity 8: Travel to attend NPPRC meeting</t>
  </si>
  <si>
    <t>Activity 9: Travel to attend project closure/10th anniversary meeting</t>
  </si>
  <si>
    <t>Activity 10: Fueling and maintenance of Centre vehicles</t>
  </si>
  <si>
    <t xml:space="preserve">Activity 11: Payment of Insurance cover for Centre vehicles </t>
  </si>
  <si>
    <t>Activity 12: Logistics for mission visits to ACENPEE</t>
  </si>
  <si>
    <t>Activity 13: Production of high quality sourvenirs/publicity materials</t>
  </si>
  <si>
    <t>Activity 14: Website maintenance</t>
  </si>
  <si>
    <t xml:space="preserve">Activity 15: Production of documentary on ACENPEE </t>
  </si>
  <si>
    <t>Procurement Officer</t>
  </si>
  <si>
    <t>Annual innovation week and seed grants competetion hosted</t>
  </si>
  <si>
    <t xml:space="preserve">Activity 1: Write and produce end of project report </t>
  </si>
  <si>
    <t>End of project report produced</t>
  </si>
  <si>
    <r>
      <t>S</t>
    </r>
    <r>
      <rPr>
        <b/>
        <i/>
        <sz val="12"/>
        <color theme="1"/>
        <rFont val="Times New Roman"/>
        <family val="1"/>
      </rPr>
      <t>ub - Action 2f: Purchase of Library books and software pakages</t>
    </r>
  </si>
  <si>
    <t xml:space="preserve">Activity 1: Implement recommendations of the HCERES self evaluation report </t>
  </si>
  <si>
    <t>Sub-Action 4a: Externally Generated Revenue (Sustainability)</t>
  </si>
  <si>
    <t>Consultancy services rendered</t>
  </si>
  <si>
    <t>Consultancy services to organizations to generate external revenue</t>
  </si>
  <si>
    <t>Funds raised from joint research</t>
  </si>
  <si>
    <t>Royalties from patents, innovations and commercialization received</t>
  </si>
  <si>
    <t>Students tution fees received</t>
  </si>
  <si>
    <t>Tender fees collected</t>
  </si>
  <si>
    <t>Solar power system provided for Senate building</t>
  </si>
  <si>
    <t>Assembly hall furnished and equiped</t>
  </si>
  <si>
    <t>Vice Chancellors office furnished and equiped</t>
  </si>
  <si>
    <t>Studio equipment and furniture provided for mass communication</t>
  </si>
  <si>
    <t>CCTV cameras, digital smart boards installed and furniture repaired</t>
  </si>
  <si>
    <t>Vice Chancellor</t>
  </si>
  <si>
    <t>Virtual Viva Voce rooms in SPGS furnished</t>
  </si>
  <si>
    <t>Servers procured with cyber-security application procured</t>
  </si>
  <si>
    <t>Computers and office equipment procured for Bursary department</t>
  </si>
  <si>
    <t>Solar street lights purchased and installed</t>
  </si>
  <si>
    <t>Activity 11: Provision of boreholes in Kongo campus</t>
  </si>
  <si>
    <t>Boreholes installed in Kongo campus</t>
  </si>
  <si>
    <t>Engineering phase III complex landscaped</t>
  </si>
  <si>
    <t>Research and Innovation Directorate furnished</t>
  </si>
  <si>
    <t>Activity 15: ACENPEE expenses to earn DLI 7</t>
  </si>
  <si>
    <t>ACENPEE expenses on DLI 7 recovered</t>
  </si>
  <si>
    <t>ACENPEE expenses on DLI 7 recovery</t>
  </si>
  <si>
    <t>Activity 12: Provision of inverters, solar panels and batteries for departmental classrooms and seminar rooms</t>
  </si>
  <si>
    <t>Activity 12: Landscaping of Engineering phase three premises</t>
  </si>
  <si>
    <t xml:space="preserve">Activity 13: Additional furnishing and equipment for Research and Innovation Directorate  </t>
  </si>
  <si>
    <t>Activity 17: Day-to-day centre administration</t>
  </si>
  <si>
    <t xml:space="preserve">Activity 18: Support to African Digital Education Network (ADEN) </t>
  </si>
  <si>
    <t>Activity 16: Local and international capacity building</t>
  </si>
  <si>
    <t>Local and international capacity building for centre achieved</t>
  </si>
  <si>
    <t xml:space="preserve">Attendance of local and international workshops by the Centre team and university management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</si>
</sst>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C000"/>
      <name val="Times New Roman"/>
      <family val="1"/>
    </font>
    <font>
      <sz val="11"/>
      <color rgb="FFFFC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009FDA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 tint="-9.9948118533890809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4" fillId="0" borderId="0" xfId="0" applyFont="1"/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6" borderId="1" xfId="0" applyFont="1" applyFill="1" applyBorder="1"/>
    <xf numFmtId="3" fontId="1" fillId="0" borderId="1" xfId="0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6" borderId="12" xfId="0" applyFont="1" applyFill="1" applyBorder="1"/>
    <xf numFmtId="0" fontId="1" fillId="0" borderId="13" xfId="0" applyFont="1" applyBorder="1"/>
    <xf numFmtId="0" fontId="1" fillId="9" borderId="11" xfId="0" applyFont="1" applyFill="1" applyBorder="1"/>
    <xf numFmtId="3" fontId="1" fillId="0" borderId="12" xfId="0" applyNumberFormat="1" applyFont="1" applyBorder="1"/>
    <xf numFmtId="0" fontId="0" fillId="8" borderId="0" xfId="0" applyFill="1"/>
    <xf numFmtId="0" fontId="1" fillId="8" borderId="12" xfId="0" applyFont="1" applyFill="1" applyBorder="1"/>
    <xf numFmtId="3" fontId="1" fillId="0" borderId="0" xfId="0" applyNumberFormat="1" applyFont="1"/>
    <xf numFmtId="0" fontId="5" fillId="0" borderId="11" xfId="0" applyFont="1" applyBorder="1"/>
    <xf numFmtId="0" fontId="1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6" fillId="9" borderId="12" xfId="0" applyFont="1" applyFill="1" applyBorder="1"/>
    <xf numFmtId="0" fontId="6" fillId="9" borderId="1" xfId="0" applyFont="1" applyFill="1" applyBorder="1"/>
    <xf numFmtId="0" fontId="6" fillId="9" borderId="13" xfId="0" applyFont="1" applyFill="1" applyBorder="1"/>
    <xf numFmtId="0" fontId="7" fillId="0" borderId="0" xfId="0" applyFont="1"/>
    <xf numFmtId="0" fontId="2" fillId="0" borderId="4" xfId="0" applyFont="1" applyBorder="1"/>
    <xf numFmtId="0" fontId="2" fillId="0" borderId="2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0" xfId="0" applyFont="1"/>
    <xf numFmtId="0" fontId="2" fillId="0" borderId="7" xfId="0" applyFont="1" applyBorder="1"/>
    <xf numFmtId="0" fontId="1" fillId="8" borderId="1" xfId="0" applyFont="1" applyFill="1" applyBorder="1"/>
    <xf numFmtId="3" fontId="1" fillId="8" borderId="12" xfId="0" applyNumberFormat="1" applyFont="1" applyFill="1" applyBorder="1"/>
    <xf numFmtId="0" fontId="1" fillId="8" borderId="13" xfId="0" applyFont="1" applyFill="1" applyBorder="1"/>
    <xf numFmtId="0" fontId="1" fillId="8" borderId="11" xfId="0" applyFont="1" applyFill="1" applyBorder="1" applyAlignment="1">
      <alignment horizontal="left"/>
    </xf>
    <xf numFmtId="0" fontId="1" fillId="8" borderId="12" xfId="0" applyFont="1" applyFill="1" applyBorder="1" applyAlignment="1">
      <alignment horizontal="left"/>
    </xf>
    <xf numFmtId="3" fontId="1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3" fontId="0" fillId="0" borderId="0" xfId="0" applyNumberFormat="1"/>
    <xf numFmtId="3" fontId="8" fillId="10" borderId="1" xfId="0" applyNumberFormat="1" applyFont="1" applyFill="1" applyBorder="1"/>
    <xf numFmtId="3" fontId="8" fillId="3" borderId="1" xfId="0" applyNumberFormat="1" applyFont="1" applyFill="1" applyBorder="1"/>
    <xf numFmtId="0" fontId="0" fillId="0" borderId="1" xfId="0" applyBorder="1"/>
    <xf numFmtId="3" fontId="1" fillId="8" borderId="1" xfId="0" applyNumberFormat="1" applyFont="1" applyFill="1" applyBorder="1"/>
    <xf numFmtId="3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>
      <alignment wrapText="1"/>
    </xf>
    <xf numFmtId="0" fontId="1" fillId="0" borderId="2" xfId="0" applyFont="1" applyBorder="1"/>
    <xf numFmtId="0" fontId="1" fillId="2" borderId="0" xfId="0" applyFont="1" applyFill="1"/>
    <xf numFmtId="3" fontId="2" fillId="9" borderId="1" xfId="0" applyNumberFormat="1" applyFont="1" applyFill="1" applyBorder="1"/>
    <xf numFmtId="0" fontId="6" fillId="0" borderId="1" xfId="0" applyFont="1" applyBorder="1"/>
    <xf numFmtId="0" fontId="1" fillId="2" borderId="11" xfId="0" applyFont="1" applyFill="1" applyBorder="1"/>
    <xf numFmtId="0" fontId="0" fillId="0" borderId="12" xfId="0" applyBorder="1"/>
    <xf numFmtId="0" fontId="1" fillId="11" borderId="12" xfId="0" applyFont="1" applyFill="1" applyBorder="1"/>
    <xf numFmtId="0" fontId="1" fillId="11" borderId="1" xfId="0" applyFont="1" applyFill="1" applyBorder="1"/>
    <xf numFmtId="0" fontId="3" fillId="6" borderId="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1" fillId="6" borderId="11" xfId="0" applyFont="1" applyFill="1" applyBorder="1"/>
    <xf numFmtId="0" fontId="0" fillId="2" borderId="0" xfId="0" applyFill="1"/>
    <xf numFmtId="0" fontId="0" fillId="11" borderId="10" xfId="0" applyFill="1" applyBorder="1"/>
    <xf numFmtId="0" fontId="1" fillId="11" borderId="9" xfId="0" applyFont="1" applyFill="1" applyBorder="1"/>
    <xf numFmtId="0" fontId="2" fillId="2" borderId="12" xfId="0" applyFont="1" applyFill="1" applyBorder="1" applyAlignment="1">
      <alignment horizontal="left"/>
    </xf>
    <xf numFmtId="0" fontId="0" fillId="11" borderId="1" xfId="0" applyFill="1" applyBorder="1"/>
    <xf numFmtId="0" fontId="0" fillId="2" borderId="12" xfId="0" applyFill="1" applyBorder="1"/>
    <xf numFmtId="0" fontId="1" fillId="0" borderId="3" xfId="0" applyFont="1" applyBorder="1"/>
    <xf numFmtId="0" fontId="3" fillId="9" borderId="0" xfId="0" applyFont="1" applyFill="1"/>
    <xf numFmtId="0" fontId="8" fillId="9" borderId="0" xfId="0" applyFont="1" applyFill="1"/>
    <xf numFmtId="3" fontId="8" fillId="0" borderId="1" xfId="0" applyNumberFormat="1" applyFont="1" applyBorder="1"/>
    <xf numFmtId="0" fontId="0" fillId="6" borderId="1" xfId="0" applyFill="1" applyBorder="1"/>
    <xf numFmtId="3" fontId="2" fillId="0" borderId="1" xfId="0" applyNumberFormat="1" applyFont="1" applyBorder="1"/>
    <xf numFmtId="0" fontId="0" fillId="12" borderId="13" xfId="0" applyFill="1" applyBorder="1"/>
    <xf numFmtId="0" fontId="0" fillId="2" borderId="13" xfId="0" applyFill="1" applyBorder="1"/>
    <xf numFmtId="0" fontId="1" fillId="2" borderId="13" xfId="0" applyFont="1" applyFill="1" applyBorder="1"/>
    <xf numFmtId="0" fontId="0" fillId="12" borderId="8" xfId="0" applyFill="1" applyBorder="1"/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3" fontId="1" fillId="3" borderId="12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/>
    </xf>
    <xf numFmtId="0" fontId="0" fillId="3" borderId="0" xfId="0" applyFill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 applyAlignment="1">
      <alignment horizontal="center" wrapText="1"/>
    </xf>
    <xf numFmtId="0" fontId="1" fillId="13" borderId="1" xfId="0" applyFont="1" applyFill="1" applyBorder="1" applyAlignment="1">
      <alignment horizontal="center" wrapText="1"/>
    </xf>
    <xf numFmtId="0" fontId="0" fillId="0" borderId="13" xfId="0" applyBorder="1"/>
    <xf numFmtId="3" fontId="1" fillId="0" borderId="10" xfId="0" applyNumberFormat="1" applyFont="1" applyBorder="1"/>
    <xf numFmtId="0" fontId="0" fillId="0" borderId="10" xfId="0" applyBorder="1"/>
    <xf numFmtId="3" fontId="1" fillId="0" borderId="13" xfId="0" applyNumberFormat="1" applyFont="1" applyBorder="1"/>
    <xf numFmtId="3" fontId="11" fillId="0" borderId="1" xfId="0" applyNumberFormat="1" applyFont="1" applyBorder="1"/>
    <xf numFmtId="3" fontId="2" fillId="9" borderId="0" xfId="0" applyNumberFormat="1" applyFont="1" applyFill="1"/>
    <xf numFmtId="3" fontId="1" fillId="0" borderId="1" xfId="0" applyNumberFormat="1" applyFont="1" applyBorder="1" applyAlignment="1">
      <alignment horizontal="right" wrapText="1"/>
    </xf>
    <xf numFmtId="3" fontId="2" fillId="3" borderId="1" xfId="0" applyNumberFormat="1" applyFont="1" applyFill="1" applyBorder="1" applyAlignment="1">
      <alignment horizontal="right" wrapText="1"/>
    </xf>
    <xf numFmtId="3" fontId="2" fillId="14" borderId="1" xfId="0" applyNumberFormat="1" applyFont="1" applyFill="1" applyBorder="1"/>
    <xf numFmtId="0" fontId="1" fillId="14" borderId="1" xfId="0" applyFont="1" applyFill="1" applyBorder="1"/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3" xfId="0" applyFont="1" applyFill="1" applyBorder="1"/>
    <xf numFmtId="0" fontId="1" fillId="0" borderId="1" xfId="0" applyFont="1" applyFill="1" applyBorder="1"/>
    <xf numFmtId="0" fontId="1" fillId="0" borderId="12" xfId="0" applyFont="1" applyFill="1" applyBorder="1"/>
    <xf numFmtId="3" fontId="1" fillId="0" borderId="12" xfId="0" applyNumberFormat="1" applyFont="1" applyFill="1" applyBorder="1"/>
    <xf numFmtId="3" fontId="1" fillId="0" borderId="1" xfId="0" applyNumberFormat="1" applyFont="1" applyFill="1" applyBorder="1"/>
    <xf numFmtId="0" fontId="1" fillId="0" borderId="12" xfId="0" applyFont="1" applyBorder="1" applyAlignment="1">
      <alignment vertical="top"/>
    </xf>
    <xf numFmtId="3" fontId="8" fillId="13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25"/>
  <sheetViews>
    <sheetView tabSelected="1" zoomScale="90" zoomScaleNormal="90" workbookViewId="0">
      <pane xSplit="1" ySplit="7" topLeftCell="P119" activePane="bottomRight" state="frozenSplit"/>
      <selection pane="topRight" activeCell="U1" sqref="U1"/>
      <selection pane="bottomLeft" activeCell="A21" sqref="A21"/>
      <selection pane="bottomRight" activeCell="C124" sqref="C124"/>
    </sheetView>
  </sheetViews>
  <sheetFormatPr defaultColWidth="8.84375" defaultRowHeight="14.6" x14ac:dyDescent="0.4"/>
  <cols>
    <col min="1" max="1" width="51.84375" customWidth="1"/>
    <col min="2" max="3" width="52.53515625" customWidth="1"/>
    <col min="4" max="4" width="3.15234375" customWidth="1"/>
    <col min="5" max="5" width="9.15234375" customWidth="1"/>
    <col min="8" max="8" width="3.84375" customWidth="1"/>
    <col min="12" max="12" width="3.4609375" customWidth="1"/>
    <col min="13" max="14" width="36.53515625" customWidth="1"/>
    <col min="15" max="16" width="12" customWidth="1"/>
    <col min="17" max="17" width="14.84375" customWidth="1"/>
    <col min="18" max="18" width="29.84375" bestFit="1" customWidth="1"/>
    <col min="19" max="20" width="12" customWidth="1"/>
    <col min="21" max="21" width="80.84375" customWidth="1"/>
  </cols>
  <sheetData>
    <row r="1" spans="1:20" s="1" customFormat="1" ht="15.45" x14ac:dyDescent="0.4">
      <c r="A1" s="29" t="s">
        <v>63</v>
      </c>
      <c r="B1" s="32" t="s">
        <v>0</v>
      </c>
      <c r="D1" s="9"/>
      <c r="E1" s="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9"/>
    </row>
    <row r="2" spans="1:20" s="1" customFormat="1" ht="15.45" x14ac:dyDescent="0.4">
      <c r="A2" s="30" t="s">
        <v>64</v>
      </c>
      <c r="B2" s="33" t="s">
        <v>1</v>
      </c>
      <c r="D2" s="9"/>
      <c r="E2" s="6"/>
      <c r="F2" s="128" t="s">
        <v>2</v>
      </c>
      <c r="G2" s="12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s="1" customFormat="1" ht="15.45" x14ac:dyDescent="0.4">
      <c r="A3" s="30" t="s">
        <v>65</v>
      </c>
      <c r="B3" s="33" t="s">
        <v>3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</row>
    <row r="4" spans="1:20" s="1" customFormat="1" ht="15.45" x14ac:dyDescent="0.4">
      <c r="A4" s="30" t="s">
        <v>66</v>
      </c>
      <c r="B4" s="33" t="s">
        <v>4</v>
      </c>
      <c r="D4" s="9"/>
      <c r="E4" s="7"/>
      <c r="F4" s="128" t="s">
        <v>5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9"/>
    </row>
    <row r="5" spans="1:20" s="1" customFormat="1" ht="15.45" x14ac:dyDescent="0.4">
      <c r="A5" s="31" t="s">
        <v>6</v>
      </c>
      <c r="B5" s="33" t="s">
        <v>200</v>
      </c>
      <c r="C5" s="34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2"/>
    </row>
    <row r="6" spans="1:20" ht="15.55" customHeight="1" x14ac:dyDescent="0.4">
      <c r="A6" s="121" t="s">
        <v>7</v>
      </c>
      <c r="B6" s="119" t="s">
        <v>8</v>
      </c>
      <c r="C6" s="119" t="s">
        <v>9</v>
      </c>
      <c r="D6" s="126"/>
      <c r="E6" s="125" t="s">
        <v>250</v>
      </c>
      <c r="F6" s="125"/>
      <c r="G6" s="125"/>
      <c r="H6" s="126"/>
      <c r="I6" s="130" t="s">
        <v>251</v>
      </c>
      <c r="J6" s="130"/>
      <c r="K6" s="130"/>
      <c r="L6" s="126"/>
      <c r="M6" s="119" t="s">
        <v>10</v>
      </c>
      <c r="N6" s="119" t="s">
        <v>11</v>
      </c>
      <c r="O6" s="117" t="s">
        <v>12</v>
      </c>
      <c r="P6" s="117" t="s">
        <v>13</v>
      </c>
      <c r="Q6" s="117" t="s">
        <v>14</v>
      </c>
      <c r="R6" s="119" t="s">
        <v>15</v>
      </c>
      <c r="S6" s="113" t="s">
        <v>12</v>
      </c>
      <c r="T6" s="113" t="s">
        <v>13</v>
      </c>
    </row>
    <row r="7" spans="1:20" ht="15.45" x14ac:dyDescent="0.4">
      <c r="A7" s="121"/>
      <c r="B7" s="120"/>
      <c r="C7" s="120"/>
      <c r="D7" s="126"/>
      <c r="E7" s="3" t="s">
        <v>16</v>
      </c>
      <c r="F7" s="3" t="s">
        <v>17</v>
      </c>
      <c r="G7" s="3" t="s">
        <v>18</v>
      </c>
      <c r="H7" s="126"/>
      <c r="I7" s="3" t="s">
        <v>19</v>
      </c>
      <c r="J7" s="3" t="s">
        <v>20</v>
      </c>
      <c r="K7" s="3" t="s">
        <v>21</v>
      </c>
      <c r="L7" s="126"/>
      <c r="M7" s="120"/>
      <c r="N7" s="120"/>
      <c r="O7" s="118"/>
      <c r="P7" s="118"/>
      <c r="Q7" s="118"/>
      <c r="R7" s="120"/>
      <c r="S7" s="113"/>
      <c r="T7" s="113"/>
    </row>
    <row r="8" spans="1:20" ht="15.45" x14ac:dyDescent="0.4">
      <c r="A8" s="127" t="s">
        <v>249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98">
        <f>S10</f>
        <v>7000</v>
      </c>
      <c r="T8" s="90"/>
    </row>
    <row r="9" spans="1:20" ht="15.45" x14ac:dyDescent="0.4">
      <c r="A9" s="71" t="s">
        <v>94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96">
        <f>O10</f>
        <v>7000</v>
      </c>
      <c r="T9" s="72"/>
    </row>
    <row r="10" spans="1:20" ht="15.45" x14ac:dyDescent="0.4">
      <c r="A10" s="13" t="s">
        <v>313</v>
      </c>
      <c r="B10" s="13" t="s">
        <v>223</v>
      </c>
      <c r="C10" s="13" t="s">
        <v>22</v>
      </c>
      <c r="D10" s="76"/>
      <c r="E10" s="74"/>
      <c r="F10" s="74"/>
      <c r="G10" s="74"/>
      <c r="H10" s="64"/>
      <c r="I10" s="74"/>
      <c r="J10" s="74"/>
      <c r="K10" s="74"/>
      <c r="L10" s="69"/>
      <c r="M10" s="13" t="s">
        <v>314</v>
      </c>
      <c r="N10" s="58"/>
      <c r="O10" s="18">
        <v>7000</v>
      </c>
      <c r="P10" s="58"/>
      <c r="Q10" s="58"/>
      <c r="R10" s="13" t="s">
        <v>38</v>
      </c>
      <c r="S10" s="97">
        <v>7000</v>
      </c>
      <c r="T10" s="89"/>
    </row>
    <row r="11" spans="1:20" ht="15.45" x14ac:dyDescent="0.4">
      <c r="A11" s="122" t="s">
        <v>248</v>
      </c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4"/>
      <c r="S11" s="46">
        <f>S12+S14+S19+S21+S28+S30</f>
        <v>267500</v>
      </c>
      <c r="T11" s="73">
        <f>T21</f>
        <v>30500</v>
      </c>
    </row>
    <row r="12" spans="1:20" ht="15.45" x14ac:dyDescent="0.4">
      <c r="A12" s="114" t="s">
        <v>111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6"/>
      <c r="S12" s="45">
        <f>SUM(S13:S13)</f>
        <v>2000</v>
      </c>
      <c r="T12" s="47"/>
    </row>
    <row r="13" spans="1:20" ht="15.45" x14ac:dyDescent="0.4">
      <c r="A13" s="12" t="s">
        <v>245</v>
      </c>
      <c r="B13" s="13" t="s">
        <v>224</v>
      </c>
      <c r="C13" s="13" t="s">
        <v>22</v>
      </c>
      <c r="D13" s="14"/>
      <c r="E13" s="15"/>
      <c r="F13" s="10"/>
      <c r="G13" s="15"/>
      <c r="H13" s="14"/>
      <c r="I13" s="74"/>
      <c r="J13" s="74"/>
      <c r="K13" s="74"/>
      <c r="L13" s="14"/>
      <c r="M13" s="13" t="s">
        <v>25</v>
      </c>
      <c r="N13" s="13"/>
      <c r="O13" s="18">
        <v>2000</v>
      </c>
      <c r="P13" s="13"/>
      <c r="Q13" s="13"/>
      <c r="R13" s="16" t="s">
        <v>26</v>
      </c>
      <c r="S13" s="11">
        <v>2000</v>
      </c>
      <c r="T13" s="2"/>
    </row>
    <row r="14" spans="1:20" ht="15.45" x14ac:dyDescent="0.4">
      <c r="A14" s="114" t="s">
        <v>112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45">
        <f>SUM(S15:S18)</f>
        <v>145000</v>
      </c>
      <c r="T14" s="47"/>
    </row>
    <row r="15" spans="1:20" ht="15.45" x14ac:dyDescent="0.4">
      <c r="A15" s="2" t="s">
        <v>246</v>
      </c>
      <c r="B15" s="2" t="s">
        <v>201</v>
      </c>
      <c r="C15" s="2" t="s">
        <v>22</v>
      </c>
      <c r="D15" s="4"/>
      <c r="E15" s="10"/>
      <c r="F15" s="10"/>
      <c r="G15" s="10"/>
      <c r="H15" s="4"/>
      <c r="I15" s="74"/>
      <c r="J15" s="74"/>
      <c r="K15" s="74"/>
      <c r="L15" s="4"/>
      <c r="M15" s="2" t="s">
        <v>159</v>
      </c>
      <c r="N15" s="2"/>
      <c r="O15" s="11">
        <v>105000</v>
      </c>
      <c r="P15" s="2"/>
      <c r="Q15" s="2"/>
      <c r="R15" s="16" t="s">
        <v>26</v>
      </c>
      <c r="S15" s="11">
        <v>105000</v>
      </c>
      <c r="T15" s="2"/>
    </row>
    <row r="16" spans="1:20" ht="15.45" x14ac:dyDescent="0.4">
      <c r="A16" s="2" t="s">
        <v>29</v>
      </c>
      <c r="B16" s="2" t="s">
        <v>30</v>
      </c>
      <c r="C16" s="2" t="s">
        <v>22</v>
      </c>
      <c r="D16" s="4"/>
      <c r="E16" s="10"/>
      <c r="F16" s="10"/>
      <c r="G16" s="10"/>
      <c r="H16" s="4"/>
      <c r="I16" s="74"/>
      <c r="J16" s="74"/>
      <c r="K16" s="74"/>
      <c r="L16" s="4"/>
      <c r="M16" s="2" t="s">
        <v>31</v>
      </c>
      <c r="N16" s="2"/>
      <c r="O16" s="11">
        <v>20000</v>
      </c>
      <c r="P16" s="2"/>
      <c r="Q16" s="2"/>
      <c r="R16" s="16" t="s">
        <v>26</v>
      </c>
      <c r="S16" s="11">
        <v>20000</v>
      </c>
      <c r="T16" s="2"/>
    </row>
    <row r="17" spans="1:20" ht="15.45" x14ac:dyDescent="0.4">
      <c r="A17" s="12" t="s">
        <v>247</v>
      </c>
      <c r="B17" s="13" t="s">
        <v>225</v>
      </c>
      <c r="C17" s="13" t="s">
        <v>22</v>
      </c>
      <c r="D17" s="14"/>
      <c r="E17" s="15"/>
      <c r="F17" s="10"/>
      <c r="G17" s="15"/>
      <c r="H17" s="14"/>
      <c r="I17" s="15"/>
      <c r="J17" s="10"/>
      <c r="K17" s="15"/>
      <c r="L17" s="14"/>
      <c r="M17" s="13" t="s">
        <v>32</v>
      </c>
      <c r="N17" s="13"/>
      <c r="O17" s="18">
        <v>15000</v>
      </c>
      <c r="P17" s="13"/>
      <c r="Q17" s="13"/>
      <c r="R17" s="16" t="s">
        <v>26</v>
      </c>
      <c r="S17" s="11">
        <v>15000</v>
      </c>
      <c r="T17" s="2"/>
    </row>
    <row r="18" spans="1:20" ht="15.45" x14ac:dyDescent="0.4">
      <c r="A18" s="12" t="s">
        <v>110</v>
      </c>
      <c r="B18" s="13" t="s">
        <v>226</v>
      </c>
      <c r="C18" s="13" t="s">
        <v>22</v>
      </c>
      <c r="D18" s="14"/>
      <c r="E18" s="13"/>
      <c r="F18" s="2"/>
      <c r="G18" s="13"/>
      <c r="H18" s="14"/>
      <c r="I18" s="74"/>
      <c r="J18" s="74"/>
      <c r="K18" s="74"/>
      <c r="L18" s="14"/>
      <c r="M18" s="13" t="s">
        <v>160</v>
      </c>
      <c r="N18" s="13"/>
      <c r="O18" s="18">
        <v>5000</v>
      </c>
      <c r="P18" s="13"/>
      <c r="Q18" s="13"/>
      <c r="R18" s="16" t="s">
        <v>26</v>
      </c>
      <c r="S18" s="11">
        <v>5000</v>
      </c>
      <c r="T18" s="2"/>
    </row>
    <row r="19" spans="1:20" ht="15.45" x14ac:dyDescent="0.4">
      <c r="A19" s="114" t="s">
        <v>113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6"/>
      <c r="S19" s="55">
        <f>SUM(S20:S20)</f>
        <v>4000</v>
      </c>
      <c r="T19" s="2"/>
    </row>
    <row r="20" spans="1:20" ht="15.45" x14ac:dyDescent="0.4">
      <c r="A20" s="2" t="s">
        <v>33</v>
      </c>
      <c r="B20" s="2" t="s">
        <v>227</v>
      </c>
      <c r="C20" s="2" t="s">
        <v>22</v>
      </c>
      <c r="D20" s="4"/>
      <c r="E20" s="10"/>
      <c r="F20" s="10"/>
      <c r="G20" s="10"/>
      <c r="H20" s="4"/>
      <c r="I20" s="10"/>
      <c r="J20" s="10"/>
      <c r="K20" s="10"/>
      <c r="L20" s="4"/>
      <c r="M20" s="2" t="s">
        <v>34</v>
      </c>
      <c r="N20" s="2"/>
      <c r="O20" s="11">
        <v>4000</v>
      </c>
      <c r="P20" s="2"/>
      <c r="Q20" s="2"/>
      <c r="R20" s="2" t="s">
        <v>26</v>
      </c>
      <c r="S20" s="11">
        <v>4000</v>
      </c>
      <c r="T20" s="2"/>
    </row>
    <row r="21" spans="1:20" ht="15.45" x14ac:dyDescent="0.4">
      <c r="A21" s="114" t="s">
        <v>114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6"/>
      <c r="S21" s="45">
        <f>SUM(S22:S27)</f>
        <v>70500</v>
      </c>
      <c r="T21" s="73">
        <f>T22+T23+T24+T25+T26+T27</f>
        <v>30500</v>
      </c>
    </row>
    <row r="22" spans="1:20" ht="15.45" x14ac:dyDescent="0.4">
      <c r="A22" s="12" t="s">
        <v>109</v>
      </c>
      <c r="B22" s="13" t="s">
        <v>27</v>
      </c>
      <c r="C22" s="13" t="s">
        <v>23</v>
      </c>
      <c r="D22" s="14"/>
      <c r="E22" s="10"/>
      <c r="F22" s="10"/>
      <c r="G22" s="10"/>
      <c r="H22" s="14"/>
      <c r="I22" s="10"/>
      <c r="J22" s="10"/>
      <c r="K22" s="10"/>
      <c r="L22" s="14"/>
      <c r="M22" s="13" t="s">
        <v>28</v>
      </c>
      <c r="N22" s="13"/>
      <c r="O22" s="18">
        <v>6000</v>
      </c>
      <c r="P22" s="18">
        <v>8000</v>
      </c>
      <c r="Q22" s="13"/>
      <c r="R22" s="16" t="s">
        <v>26</v>
      </c>
      <c r="S22" s="11">
        <v>6000</v>
      </c>
      <c r="T22" s="11">
        <v>8000</v>
      </c>
    </row>
    <row r="23" spans="1:20" ht="15.45" x14ac:dyDescent="0.4">
      <c r="A23" s="12" t="s">
        <v>95</v>
      </c>
      <c r="B23" s="13" t="s">
        <v>228</v>
      </c>
      <c r="C23" s="13" t="s">
        <v>22</v>
      </c>
      <c r="D23" s="14"/>
      <c r="E23" s="74"/>
      <c r="F23" s="74"/>
      <c r="G23" s="74"/>
      <c r="H23" s="14"/>
      <c r="I23" s="74"/>
      <c r="J23" s="74"/>
      <c r="K23" s="74"/>
      <c r="L23" s="14"/>
      <c r="M23" s="13" t="s">
        <v>161</v>
      </c>
      <c r="N23" s="13"/>
      <c r="O23" s="18">
        <v>50000</v>
      </c>
      <c r="P23" s="18">
        <v>20000</v>
      </c>
      <c r="Q23" s="13"/>
      <c r="R23" s="16" t="s">
        <v>26</v>
      </c>
      <c r="S23" s="11">
        <v>50000</v>
      </c>
      <c r="T23" s="11">
        <v>20000</v>
      </c>
    </row>
    <row r="24" spans="1:20" ht="46.3" x14ac:dyDescent="0.4">
      <c r="A24" s="101" t="s">
        <v>252</v>
      </c>
      <c r="B24" s="111" t="s">
        <v>253</v>
      </c>
      <c r="C24" s="13" t="s">
        <v>22</v>
      </c>
      <c r="D24" s="14"/>
      <c r="E24" s="74"/>
      <c r="F24" s="74"/>
      <c r="G24" s="74"/>
      <c r="H24" s="14"/>
      <c r="I24" s="15"/>
      <c r="J24" s="10"/>
      <c r="K24" s="15"/>
      <c r="L24" s="14"/>
      <c r="M24" s="111" t="s">
        <v>96</v>
      </c>
      <c r="N24" s="13"/>
      <c r="O24" s="18">
        <v>5000</v>
      </c>
      <c r="P24" s="18">
        <v>1000</v>
      </c>
      <c r="Q24" s="13"/>
      <c r="R24" s="16" t="s">
        <v>26</v>
      </c>
      <c r="S24" s="11">
        <v>5000</v>
      </c>
      <c r="T24" s="11">
        <v>1000</v>
      </c>
    </row>
    <row r="25" spans="1:20" ht="15.45" x14ac:dyDescent="0.4">
      <c r="A25" s="12" t="s">
        <v>221</v>
      </c>
      <c r="B25" s="13" t="s">
        <v>254</v>
      </c>
      <c r="C25" s="13" t="s">
        <v>22</v>
      </c>
      <c r="D25" s="14"/>
      <c r="E25" s="74"/>
      <c r="F25" s="74"/>
      <c r="G25" s="74"/>
      <c r="H25" s="14"/>
      <c r="I25" s="15"/>
      <c r="J25" s="10"/>
      <c r="K25" s="15"/>
      <c r="L25" s="14"/>
      <c r="M25" s="13" t="s">
        <v>97</v>
      </c>
      <c r="N25" s="13"/>
      <c r="O25" s="18">
        <v>2500</v>
      </c>
      <c r="P25" s="18">
        <v>500</v>
      </c>
      <c r="Q25" s="13"/>
      <c r="R25" s="16" t="s">
        <v>197</v>
      </c>
      <c r="S25" s="11">
        <v>2500</v>
      </c>
      <c r="T25" s="11">
        <v>500</v>
      </c>
    </row>
    <row r="26" spans="1:20" ht="15.45" x14ac:dyDescent="0.4">
      <c r="A26" s="12" t="s">
        <v>98</v>
      </c>
      <c r="B26" s="13" t="s">
        <v>99</v>
      </c>
      <c r="C26" s="13" t="s">
        <v>22</v>
      </c>
      <c r="D26" s="14"/>
      <c r="E26" s="74"/>
      <c r="F26" s="74"/>
      <c r="G26" s="74"/>
      <c r="H26" s="14"/>
      <c r="I26" s="15"/>
      <c r="J26" s="10"/>
      <c r="K26" s="15"/>
      <c r="L26" s="14"/>
      <c r="M26" s="13" t="s">
        <v>102</v>
      </c>
      <c r="N26" s="13"/>
      <c r="O26" s="18">
        <v>5000</v>
      </c>
      <c r="P26" s="18">
        <v>1000</v>
      </c>
      <c r="Q26" s="13"/>
      <c r="R26" s="16" t="s">
        <v>26</v>
      </c>
      <c r="S26" s="11">
        <v>5000</v>
      </c>
      <c r="T26" s="11">
        <v>1000</v>
      </c>
    </row>
    <row r="27" spans="1:20" ht="15.45" x14ac:dyDescent="0.4">
      <c r="A27" s="12" t="s">
        <v>100</v>
      </c>
      <c r="B27" s="13" t="s">
        <v>101</v>
      </c>
      <c r="C27" s="13" t="s">
        <v>22</v>
      </c>
      <c r="D27" s="14"/>
      <c r="E27" s="74"/>
      <c r="F27" s="74"/>
      <c r="G27" s="74"/>
      <c r="H27" s="14"/>
      <c r="I27" s="15"/>
      <c r="J27" s="10"/>
      <c r="K27" s="15"/>
      <c r="L27" s="14"/>
      <c r="M27" s="13" t="s">
        <v>103</v>
      </c>
      <c r="N27" s="13"/>
      <c r="O27" s="18">
        <v>2000</v>
      </c>
      <c r="P27" s="18"/>
      <c r="Q27" s="13"/>
      <c r="R27" s="16" t="s">
        <v>26</v>
      </c>
      <c r="S27" s="11">
        <v>2000</v>
      </c>
      <c r="T27" s="11"/>
    </row>
    <row r="28" spans="1:20" ht="15.45" x14ac:dyDescent="0.4">
      <c r="A28" s="114" t="s">
        <v>115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6"/>
      <c r="S28" s="99">
        <f>SUM(S29:S29)</f>
        <v>10000</v>
      </c>
      <c r="T28" s="100"/>
    </row>
    <row r="29" spans="1:20" ht="15.45" x14ac:dyDescent="0.4">
      <c r="A29" s="12" t="s">
        <v>78</v>
      </c>
      <c r="B29" s="13" t="s">
        <v>130</v>
      </c>
      <c r="C29" s="13" t="s">
        <v>22</v>
      </c>
      <c r="D29" s="14"/>
      <c r="E29" s="10"/>
      <c r="F29" s="10"/>
      <c r="G29" s="10"/>
      <c r="H29" s="14"/>
      <c r="I29" s="10"/>
      <c r="J29" s="10"/>
      <c r="K29" s="10"/>
      <c r="L29" s="14"/>
      <c r="M29" s="13" t="s">
        <v>162</v>
      </c>
      <c r="N29" s="13"/>
      <c r="O29" s="18">
        <v>10000</v>
      </c>
      <c r="P29" s="13"/>
      <c r="Q29" s="13"/>
      <c r="R29" s="16" t="s">
        <v>26</v>
      </c>
      <c r="S29" s="11">
        <v>10000</v>
      </c>
      <c r="T29" s="2"/>
    </row>
    <row r="30" spans="1:20" s="28" customFormat="1" ht="15.45" x14ac:dyDescent="0.4">
      <c r="A30" s="17" t="s">
        <v>315</v>
      </c>
      <c r="B30" s="25"/>
      <c r="C30" s="25"/>
      <c r="D30" s="25"/>
      <c r="E30" s="25"/>
      <c r="F30" s="26"/>
      <c r="G30" s="25"/>
      <c r="H30" s="25"/>
      <c r="I30" s="25"/>
      <c r="J30" s="26"/>
      <c r="K30" s="25"/>
      <c r="L30" s="25"/>
      <c r="M30" s="25"/>
      <c r="N30" s="25"/>
      <c r="O30" s="25"/>
      <c r="P30" s="25"/>
      <c r="Q30" s="25"/>
      <c r="R30" s="27"/>
      <c r="S30" s="45">
        <f>SUM(S31:S32)</f>
        <v>36000</v>
      </c>
      <c r="T30" s="56"/>
    </row>
    <row r="31" spans="1:20" ht="15.45" x14ac:dyDescent="0.4">
      <c r="A31" s="12" t="s">
        <v>255</v>
      </c>
      <c r="B31" s="13" t="s">
        <v>131</v>
      </c>
      <c r="C31" s="13" t="s">
        <v>22</v>
      </c>
      <c r="D31" s="14"/>
      <c r="E31" s="59"/>
      <c r="F31" s="60"/>
      <c r="G31" s="59"/>
      <c r="H31" s="4"/>
      <c r="I31" s="15"/>
      <c r="J31" s="10"/>
      <c r="K31" s="15"/>
      <c r="L31" s="14"/>
      <c r="M31" s="13" t="s">
        <v>104</v>
      </c>
      <c r="N31" s="13"/>
      <c r="O31" s="18">
        <v>35000</v>
      </c>
      <c r="P31" s="13"/>
      <c r="Q31" s="13"/>
      <c r="R31" s="16" t="s">
        <v>26</v>
      </c>
      <c r="S31" s="11">
        <v>35000</v>
      </c>
      <c r="T31" s="2"/>
    </row>
    <row r="32" spans="1:20" ht="15.45" x14ac:dyDescent="0.4">
      <c r="A32" s="12" t="s">
        <v>256</v>
      </c>
      <c r="B32" s="13" t="s">
        <v>158</v>
      </c>
      <c r="C32" s="13" t="s">
        <v>22</v>
      </c>
      <c r="D32" s="14"/>
      <c r="E32" s="59"/>
      <c r="F32" s="60"/>
      <c r="G32" s="59"/>
      <c r="H32" s="4"/>
      <c r="I32" s="13"/>
      <c r="J32" s="2"/>
      <c r="K32" s="13"/>
      <c r="L32" s="14"/>
      <c r="M32" s="13" t="s">
        <v>163</v>
      </c>
      <c r="N32" s="13"/>
      <c r="O32" s="18">
        <v>1000</v>
      </c>
      <c r="P32" s="13"/>
      <c r="Q32" s="13"/>
      <c r="R32" s="16" t="s">
        <v>198</v>
      </c>
      <c r="S32" s="11">
        <v>1000</v>
      </c>
      <c r="T32" s="2"/>
    </row>
    <row r="33" spans="1:20" ht="15.45" x14ac:dyDescent="0.4">
      <c r="A33" s="122" t="s">
        <v>116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4"/>
      <c r="S33" s="46">
        <f>S34+S36+S41</f>
        <v>640500</v>
      </c>
      <c r="T33" s="47"/>
    </row>
    <row r="34" spans="1:20" ht="15.45" x14ac:dyDescent="0.4">
      <c r="A34" s="114" t="s">
        <v>117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6"/>
      <c r="S34" s="45">
        <f>SUM(S35:S35)</f>
        <v>40000</v>
      </c>
      <c r="T34" s="47"/>
    </row>
    <row r="35" spans="1:20" ht="15.45" x14ac:dyDescent="0.4">
      <c r="A35" s="2" t="s">
        <v>316</v>
      </c>
      <c r="B35" s="2" t="s">
        <v>229</v>
      </c>
      <c r="C35" s="2" t="s">
        <v>22</v>
      </c>
      <c r="D35" s="2"/>
      <c r="E35" s="74"/>
      <c r="F35" s="74"/>
      <c r="G35" s="74"/>
      <c r="H35" s="103"/>
      <c r="I35" s="74"/>
      <c r="J35" s="74"/>
      <c r="K35" s="74"/>
      <c r="L35" s="2"/>
      <c r="M35" s="2" t="s">
        <v>164</v>
      </c>
      <c r="N35" s="2"/>
      <c r="O35" s="11">
        <v>40000</v>
      </c>
      <c r="P35" s="2"/>
      <c r="Q35" s="2"/>
      <c r="R35" s="2" t="s">
        <v>36</v>
      </c>
      <c r="S35" s="11">
        <v>40000</v>
      </c>
      <c r="T35" s="2"/>
    </row>
    <row r="36" spans="1:20" ht="15.45" x14ac:dyDescent="0.4">
      <c r="A36" s="133" t="s">
        <v>118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5"/>
      <c r="S36" s="45">
        <f>SUM(S37:S40)</f>
        <v>58000</v>
      </c>
      <c r="T36" s="47"/>
    </row>
    <row r="37" spans="1:20" ht="15.45" x14ac:dyDescent="0.4">
      <c r="A37" s="2" t="s">
        <v>202</v>
      </c>
      <c r="B37" s="2" t="s">
        <v>230</v>
      </c>
      <c r="C37" s="2" t="s">
        <v>22</v>
      </c>
      <c r="D37" s="2"/>
      <c r="E37" s="74"/>
      <c r="F37" s="74"/>
      <c r="G37" s="74"/>
      <c r="H37" s="2"/>
      <c r="I37" s="74"/>
      <c r="J37" s="74"/>
      <c r="K37" s="74"/>
      <c r="L37" s="2"/>
      <c r="M37" s="2" t="s">
        <v>165</v>
      </c>
      <c r="N37" s="2"/>
      <c r="O37" s="11">
        <v>15000</v>
      </c>
      <c r="P37" s="2"/>
      <c r="Q37" s="2"/>
      <c r="R37" s="2" t="s">
        <v>37</v>
      </c>
      <c r="S37" s="11">
        <v>15000</v>
      </c>
      <c r="T37" s="2"/>
    </row>
    <row r="38" spans="1:20" ht="15.45" x14ac:dyDescent="0.4">
      <c r="A38" s="2" t="s">
        <v>203</v>
      </c>
      <c r="B38" s="13" t="s">
        <v>231</v>
      </c>
      <c r="C38" s="13" t="s">
        <v>22</v>
      </c>
      <c r="D38" s="13"/>
      <c r="E38" s="74"/>
      <c r="F38" s="74"/>
      <c r="G38" s="74"/>
      <c r="H38" s="13"/>
      <c r="I38" s="74"/>
      <c r="J38" s="74"/>
      <c r="K38" s="74"/>
      <c r="L38" s="13"/>
      <c r="M38" s="13" t="s">
        <v>166</v>
      </c>
      <c r="N38" s="13"/>
      <c r="O38" s="18">
        <v>8000</v>
      </c>
      <c r="P38" s="13"/>
      <c r="Q38" s="13"/>
      <c r="R38" s="16" t="s">
        <v>37</v>
      </c>
      <c r="S38" s="11">
        <v>8000</v>
      </c>
      <c r="T38" s="2"/>
    </row>
    <row r="39" spans="1:20" ht="15.45" x14ac:dyDescent="0.4">
      <c r="A39" s="2" t="s">
        <v>204</v>
      </c>
      <c r="B39" s="13" t="s">
        <v>232</v>
      </c>
      <c r="C39" s="13" t="s">
        <v>22</v>
      </c>
      <c r="D39" s="13"/>
      <c r="E39" s="74"/>
      <c r="F39" s="74"/>
      <c r="G39" s="74"/>
      <c r="H39" s="13"/>
      <c r="I39" s="74"/>
      <c r="J39" s="74"/>
      <c r="K39" s="74"/>
      <c r="L39" s="13"/>
      <c r="M39" s="13" t="s">
        <v>79</v>
      </c>
      <c r="N39" s="13"/>
      <c r="O39" s="18">
        <v>15000</v>
      </c>
      <c r="P39" s="13"/>
      <c r="Q39" s="13"/>
      <c r="R39" s="16" t="s">
        <v>37</v>
      </c>
      <c r="S39" s="11">
        <v>15000</v>
      </c>
      <c r="T39" s="2"/>
    </row>
    <row r="40" spans="1:20" ht="15.45" x14ac:dyDescent="0.4">
      <c r="A40" s="12" t="s">
        <v>234</v>
      </c>
      <c r="B40" s="13" t="s">
        <v>233</v>
      </c>
      <c r="C40" s="13" t="s">
        <v>22</v>
      </c>
      <c r="D40" s="13"/>
      <c r="E40" s="74"/>
      <c r="F40" s="74"/>
      <c r="G40" s="74"/>
      <c r="H40" s="13"/>
      <c r="I40" s="74"/>
      <c r="J40" s="74"/>
      <c r="K40" s="74"/>
      <c r="L40" s="13"/>
      <c r="M40" s="13" t="s">
        <v>167</v>
      </c>
      <c r="N40" s="13"/>
      <c r="O40" s="18">
        <v>20000</v>
      </c>
      <c r="P40" s="13"/>
      <c r="Q40" s="13"/>
      <c r="R40" s="16" t="s">
        <v>37</v>
      </c>
      <c r="S40" s="11">
        <v>20000</v>
      </c>
      <c r="T40" s="2"/>
    </row>
    <row r="41" spans="1:20" ht="15.45" x14ac:dyDescent="0.4">
      <c r="A41" s="114" t="s">
        <v>222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6"/>
      <c r="S41" s="45">
        <f>SUM(S42:S59)</f>
        <v>542500</v>
      </c>
      <c r="T41" s="47"/>
    </row>
    <row r="42" spans="1:20" s="19" customFormat="1" ht="15.45" x14ac:dyDescent="0.4">
      <c r="A42" s="12" t="s">
        <v>259</v>
      </c>
      <c r="B42" s="13" t="s">
        <v>77</v>
      </c>
      <c r="C42" s="13" t="s">
        <v>22</v>
      </c>
      <c r="D42" s="14"/>
      <c r="E42" s="15"/>
      <c r="F42" s="10"/>
      <c r="G42" s="15"/>
      <c r="H42" s="14"/>
      <c r="I42" s="15"/>
      <c r="J42" s="10"/>
      <c r="K42" s="15"/>
      <c r="L42" s="14"/>
      <c r="M42" s="13" t="s">
        <v>80</v>
      </c>
      <c r="N42" s="13"/>
      <c r="O42" s="36">
        <v>40000</v>
      </c>
      <c r="P42" s="20"/>
      <c r="Q42" s="20"/>
      <c r="R42" s="37" t="s">
        <v>42</v>
      </c>
      <c r="S42" s="48">
        <v>40000</v>
      </c>
      <c r="T42" s="35"/>
    </row>
    <row r="43" spans="1:20" ht="15.45" x14ac:dyDescent="0.4">
      <c r="A43" s="102" t="s">
        <v>260</v>
      </c>
      <c r="B43" s="23" t="s">
        <v>235</v>
      </c>
      <c r="C43" s="23" t="s">
        <v>22</v>
      </c>
      <c r="D43" s="62"/>
      <c r="E43" s="43"/>
      <c r="F43" s="61"/>
      <c r="G43" s="43"/>
      <c r="H43" s="62"/>
      <c r="I43" s="104"/>
      <c r="J43" s="105"/>
      <c r="K43" s="104"/>
      <c r="L43" s="62"/>
      <c r="M43" s="23" t="s">
        <v>168</v>
      </c>
      <c r="N43" s="24"/>
      <c r="O43" s="40">
        <v>15000</v>
      </c>
      <c r="P43" s="24"/>
      <c r="Q43" s="24"/>
      <c r="R43" s="42" t="s">
        <v>36</v>
      </c>
      <c r="S43" s="49">
        <v>15000</v>
      </c>
      <c r="T43" s="50"/>
    </row>
    <row r="44" spans="1:20" ht="15.45" x14ac:dyDescent="0.4">
      <c r="A44" s="102" t="s">
        <v>261</v>
      </c>
      <c r="B44" s="23" t="s">
        <v>236</v>
      </c>
      <c r="C44" s="23" t="s">
        <v>22</v>
      </c>
      <c r="D44" s="62"/>
      <c r="E44" s="43"/>
      <c r="F44" s="61"/>
      <c r="G44" s="43"/>
      <c r="H44" s="62"/>
      <c r="I44" s="104"/>
      <c r="J44" s="105"/>
      <c r="K44" s="104"/>
      <c r="L44" s="62"/>
      <c r="M44" s="23" t="s">
        <v>169</v>
      </c>
      <c r="N44" s="24"/>
      <c r="O44" s="40">
        <v>6000</v>
      </c>
      <c r="P44" s="24"/>
      <c r="Q44" s="24"/>
      <c r="R44" s="42" t="s">
        <v>42</v>
      </c>
      <c r="S44" s="49">
        <v>6000</v>
      </c>
      <c r="T44" s="50"/>
    </row>
    <row r="45" spans="1:20" ht="15.45" x14ac:dyDescent="0.4">
      <c r="A45" s="2" t="s">
        <v>262</v>
      </c>
      <c r="B45" s="2" t="s">
        <v>132</v>
      </c>
      <c r="C45" s="2" t="s">
        <v>22</v>
      </c>
      <c r="D45" s="4"/>
      <c r="E45" s="10"/>
      <c r="F45" s="10"/>
      <c r="G45" s="63"/>
      <c r="H45" s="14"/>
      <c r="I45" s="106"/>
      <c r="J45" s="107"/>
      <c r="K45" s="107"/>
      <c r="L45" s="4"/>
      <c r="M45" s="2" t="s">
        <v>170</v>
      </c>
      <c r="N45" s="2"/>
      <c r="O45" s="11">
        <v>5000</v>
      </c>
      <c r="P45" s="2"/>
      <c r="Q45" s="2"/>
      <c r="R45" s="2" t="s">
        <v>38</v>
      </c>
      <c r="S45" s="11">
        <v>5000</v>
      </c>
      <c r="T45" s="2"/>
    </row>
    <row r="46" spans="1:20" ht="15.45" x14ac:dyDescent="0.4">
      <c r="A46" s="12" t="s">
        <v>263</v>
      </c>
      <c r="B46" s="13" t="s">
        <v>237</v>
      </c>
      <c r="C46" s="13" t="s">
        <v>22</v>
      </c>
      <c r="D46" s="14"/>
      <c r="E46" s="10"/>
      <c r="F46" s="10"/>
      <c r="G46" s="63"/>
      <c r="H46" s="14"/>
      <c r="I46" s="108"/>
      <c r="J46" s="107"/>
      <c r="K46" s="107"/>
      <c r="L46" s="14"/>
      <c r="M46" s="13" t="s">
        <v>81</v>
      </c>
      <c r="N46" s="13"/>
      <c r="O46" s="109">
        <v>50000</v>
      </c>
      <c r="P46" s="13"/>
      <c r="Q46" s="13"/>
      <c r="R46" s="16" t="s">
        <v>38</v>
      </c>
      <c r="S46" s="110">
        <v>50000</v>
      </c>
      <c r="T46" s="2"/>
    </row>
    <row r="47" spans="1:20" ht="15.45" x14ac:dyDescent="0.4">
      <c r="A47" s="12" t="s">
        <v>264</v>
      </c>
      <c r="B47" s="13" t="s">
        <v>133</v>
      </c>
      <c r="C47" s="13" t="s">
        <v>22</v>
      </c>
      <c r="D47" s="14"/>
      <c r="E47" s="74"/>
      <c r="F47" s="74"/>
      <c r="G47" s="74"/>
      <c r="H47" s="14"/>
      <c r="I47" s="107"/>
      <c r="J47" s="107"/>
      <c r="K47" s="107"/>
      <c r="L47" s="14"/>
      <c r="M47" s="13" t="s">
        <v>171</v>
      </c>
      <c r="N47" s="13"/>
      <c r="O47" s="18">
        <v>80000</v>
      </c>
      <c r="P47" s="13"/>
      <c r="Q47" s="13"/>
      <c r="R47" s="16" t="s">
        <v>199</v>
      </c>
      <c r="S47" s="11">
        <v>80000</v>
      </c>
      <c r="T47" s="2"/>
    </row>
    <row r="48" spans="1:20" ht="15.45" x14ac:dyDescent="0.4">
      <c r="A48" s="12" t="s">
        <v>265</v>
      </c>
      <c r="B48" s="13" t="s">
        <v>134</v>
      </c>
      <c r="C48" s="13" t="s">
        <v>23</v>
      </c>
      <c r="D48" s="14"/>
      <c r="E48" s="74"/>
      <c r="F48" s="74"/>
      <c r="G48" s="74"/>
      <c r="H48" s="14"/>
      <c r="I48" s="107"/>
      <c r="J48" s="107"/>
      <c r="K48" s="107"/>
      <c r="L48" s="14"/>
      <c r="M48" s="13" t="s">
        <v>172</v>
      </c>
      <c r="N48" s="13"/>
      <c r="O48" s="18">
        <v>100000</v>
      </c>
      <c r="P48" s="13"/>
      <c r="Q48" s="13"/>
      <c r="R48" s="16" t="s">
        <v>199</v>
      </c>
      <c r="S48" s="11">
        <v>100000</v>
      </c>
      <c r="T48" s="2"/>
    </row>
    <row r="49" spans="1:28" ht="15.45" x14ac:dyDescent="0.4">
      <c r="A49" s="12" t="s">
        <v>266</v>
      </c>
      <c r="B49" s="13" t="s">
        <v>258</v>
      </c>
      <c r="C49" s="13" t="s">
        <v>23</v>
      </c>
      <c r="D49" s="14"/>
      <c r="E49" s="74"/>
      <c r="F49" s="74"/>
      <c r="G49" s="74"/>
      <c r="H49" s="14"/>
      <c r="I49" s="107"/>
      <c r="J49" s="107"/>
      <c r="K49" s="107"/>
      <c r="L49" s="14"/>
      <c r="M49" s="13" t="s">
        <v>173</v>
      </c>
      <c r="N49" s="13"/>
      <c r="O49" s="18">
        <v>10000</v>
      </c>
      <c r="P49" s="13"/>
      <c r="Q49" s="13"/>
      <c r="R49" s="16" t="s">
        <v>199</v>
      </c>
      <c r="S49" s="11">
        <v>10000</v>
      </c>
      <c r="T49" s="2"/>
    </row>
    <row r="50" spans="1:28" ht="15.45" x14ac:dyDescent="0.4">
      <c r="A50" s="12" t="s">
        <v>269</v>
      </c>
      <c r="B50" s="13" t="s">
        <v>135</v>
      </c>
      <c r="C50" s="13" t="s">
        <v>23</v>
      </c>
      <c r="D50" s="14"/>
      <c r="E50" s="74"/>
      <c r="F50" s="74"/>
      <c r="G50" s="74"/>
      <c r="H50" s="14"/>
      <c r="I50" s="107"/>
      <c r="J50" s="107"/>
      <c r="K50" s="107"/>
      <c r="L50" s="14"/>
      <c r="M50" s="13" t="s">
        <v>173</v>
      </c>
      <c r="N50" s="13"/>
      <c r="O50" s="18">
        <v>150000</v>
      </c>
      <c r="P50" s="13"/>
      <c r="Q50" s="13"/>
      <c r="R50" s="16" t="s">
        <v>199</v>
      </c>
      <c r="S50" s="11">
        <v>150000</v>
      </c>
      <c r="T50" s="2"/>
    </row>
    <row r="51" spans="1:28" ht="15.45" x14ac:dyDescent="0.4">
      <c r="A51" s="12" t="s">
        <v>267</v>
      </c>
      <c r="B51" s="13" t="s">
        <v>136</v>
      </c>
      <c r="C51" s="13" t="s">
        <v>22</v>
      </c>
      <c r="D51" s="14"/>
      <c r="E51" s="10"/>
      <c r="F51" s="10"/>
      <c r="G51" s="10"/>
      <c r="H51" s="14"/>
      <c r="I51" s="107"/>
      <c r="J51" s="107"/>
      <c r="K51" s="107"/>
      <c r="L51" s="14"/>
      <c r="M51" s="13" t="s">
        <v>174</v>
      </c>
      <c r="N51" s="13"/>
      <c r="O51" s="18">
        <v>25000</v>
      </c>
      <c r="P51" s="13"/>
      <c r="Q51" s="13"/>
      <c r="R51" s="16" t="s">
        <v>199</v>
      </c>
      <c r="S51" s="11">
        <v>25000</v>
      </c>
      <c r="T51" s="2"/>
    </row>
    <row r="52" spans="1:28" ht="15.45" x14ac:dyDescent="0.4">
      <c r="A52" s="12" t="s">
        <v>268</v>
      </c>
      <c r="B52" s="13" t="s">
        <v>137</v>
      </c>
      <c r="C52" s="13" t="s">
        <v>22</v>
      </c>
      <c r="D52" s="14"/>
      <c r="E52" s="10"/>
      <c r="F52" s="10"/>
      <c r="G52" s="10"/>
      <c r="H52" s="14"/>
      <c r="I52" s="107"/>
      <c r="J52" s="107"/>
      <c r="K52" s="107"/>
      <c r="L52" s="14"/>
      <c r="M52" s="13" t="s">
        <v>175</v>
      </c>
      <c r="N52" s="13"/>
      <c r="O52" s="18">
        <v>2000</v>
      </c>
      <c r="P52" s="13"/>
      <c r="Q52" s="13"/>
      <c r="R52" s="16" t="s">
        <v>38</v>
      </c>
      <c r="S52" s="11">
        <v>2000</v>
      </c>
      <c r="T52" s="2"/>
    </row>
    <row r="53" spans="1:28" ht="15.45" x14ac:dyDescent="0.4">
      <c r="A53" s="12" t="s">
        <v>341</v>
      </c>
      <c r="B53" s="13" t="s">
        <v>257</v>
      </c>
      <c r="C53" s="13" t="s">
        <v>22</v>
      </c>
      <c r="D53" s="14"/>
      <c r="E53" s="10"/>
      <c r="F53" s="10"/>
      <c r="G53" s="10"/>
      <c r="H53" s="14"/>
      <c r="I53" s="107"/>
      <c r="J53" s="107"/>
      <c r="K53" s="107"/>
      <c r="L53" s="14"/>
      <c r="M53" s="13" t="s">
        <v>105</v>
      </c>
      <c r="N53" s="13"/>
      <c r="O53" s="18">
        <v>15000</v>
      </c>
      <c r="P53" s="13"/>
      <c r="Q53" s="13"/>
      <c r="R53" s="16" t="s">
        <v>38</v>
      </c>
      <c r="S53" s="11">
        <v>15000</v>
      </c>
      <c r="T53" s="2"/>
    </row>
    <row r="54" spans="1:28" ht="15.45" x14ac:dyDescent="0.4">
      <c r="A54" s="12" t="s">
        <v>270</v>
      </c>
      <c r="B54" s="13" t="s">
        <v>106</v>
      </c>
      <c r="C54" s="13" t="s">
        <v>22</v>
      </c>
      <c r="D54" s="14"/>
      <c r="E54" s="10"/>
      <c r="F54" s="10"/>
      <c r="G54" s="10"/>
      <c r="H54" s="14"/>
      <c r="I54" s="107"/>
      <c r="J54" s="107"/>
      <c r="K54" s="107"/>
      <c r="L54" s="14"/>
      <c r="M54" s="13" t="s">
        <v>107</v>
      </c>
      <c r="N54" s="13"/>
      <c r="O54" s="18">
        <v>5000</v>
      </c>
      <c r="P54" s="13"/>
      <c r="Q54" s="13"/>
      <c r="R54" s="16" t="s">
        <v>38</v>
      </c>
      <c r="S54" s="11">
        <v>5000</v>
      </c>
      <c r="T54" s="2"/>
    </row>
    <row r="55" spans="1:28" ht="15.45" x14ac:dyDescent="0.4">
      <c r="A55" s="12" t="s">
        <v>271</v>
      </c>
      <c r="B55" s="13" t="s">
        <v>138</v>
      </c>
      <c r="C55" s="13" t="s">
        <v>22</v>
      </c>
      <c r="D55" s="14"/>
      <c r="E55" s="10"/>
      <c r="F55" s="10"/>
      <c r="G55" s="10"/>
      <c r="H55" s="14"/>
      <c r="I55" s="107"/>
      <c r="J55" s="107"/>
      <c r="K55" s="107"/>
      <c r="L55" s="14"/>
      <c r="M55" s="13" t="s">
        <v>176</v>
      </c>
      <c r="N55" s="13"/>
      <c r="O55" s="18">
        <v>20000</v>
      </c>
      <c r="P55" s="13"/>
      <c r="Q55" s="13"/>
      <c r="R55" s="16" t="s">
        <v>38</v>
      </c>
      <c r="S55" s="11">
        <v>20000</v>
      </c>
      <c r="T55" s="2"/>
    </row>
    <row r="56" spans="1:28" ht="15.45" x14ac:dyDescent="0.4">
      <c r="A56" s="12" t="s">
        <v>272</v>
      </c>
      <c r="B56" s="13" t="s">
        <v>139</v>
      </c>
      <c r="C56" s="13" t="s">
        <v>22</v>
      </c>
      <c r="D56" s="14"/>
      <c r="E56" s="10"/>
      <c r="F56" s="10"/>
      <c r="G56" s="10"/>
      <c r="H56" s="14"/>
      <c r="I56" s="107"/>
      <c r="J56" s="107"/>
      <c r="K56" s="107"/>
      <c r="L56" s="14"/>
      <c r="M56" s="13" t="s">
        <v>177</v>
      </c>
      <c r="N56" s="13"/>
      <c r="O56" s="18">
        <v>500</v>
      </c>
      <c r="P56" s="13"/>
      <c r="Q56" s="13"/>
      <c r="R56" s="16" t="s">
        <v>38</v>
      </c>
      <c r="S56" s="11">
        <v>500</v>
      </c>
      <c r="T56" s="2"/>
    </row>
    <row r="57" spans="1:28" ht="15.45" x14ac:dyDescent="0.4">
      <c r="A57" s="12" t="s">
        <v>273</v>
      </c>
      <c r="B57" s="13" t="s">
        <v>142</v>
      </c>
      <c r="C57" s="13" t="s">
        <v>22</v>
      </c>
      <c r="D57" s="14"/>
      <c r="E57" s="10"/>
      <c r="F57" s="10"/>
      <c r="G57" s="10"/>
      <c r="H57" s="14"/>
      <c r="I57" s="107"/>
      <c r="J57" s="107"/>
      <c r="K57" s="107"/>
      <c r="L57" s="14"/>
      <c r="M57" s="13" t="s">
        <v>178</v>
      </c>
      <c r="N57" s="13"/>
      <c r="O57" s="18">
        <v>5000</v>
      </c>
      <c r="P57" s="13"/>
      <c r="Q57" s="13"/>
      <c r="R57" s="16" t="s">
        <v>38</v>
      </c>
      <c r="S57" s="11">
        <v>5000</v>
      </c>
      <c r="T57" s="2"/>
    </row>
    <row r="58" spans="1:28" ht="15.45" x14ac:dyDescent="0.4">
      <c r="A58" s="12" t="s">
        <v>274</v>
      </c>
      <c r="B58" s="13" t="s">
        <v>140</v>
      </c>
      <c r="C58" s="13" t="s">
        <v>22</v>
      </c>
      <c r="D58" s="14"/>
      <c r="E58" s="10"/>
      <c r="F58" s="10"/>
      <c r="G58" s="10"/>
      <c r="H58" s="14"/>
      <c r="I58" s="107"/>
      <c r="J58" s="107"/>
      <c r="K58" s="107"/>
      <c r="L58" s="14"/>
      <c r="M58" s="13" t="s">
        <v>179</v>
      </c>
      <c r="N58" s="13"/>
      <c r="O58" s="18">
        <v>8000</v>
      </c>
      <c r="P58" s="13"/>
      <c r="Q58" s="13"/>
      <c r="R58" s="16" t="s">
        <v>38</v>
      </c>
      <c r="S58" s="11">
        <v>8000</v>
      </c>
      <c r="T58" s="2"/>
    </row>
    <row r="59" spans="1:28" ht="15.45" x14ac:dyDescent="0.4">
      <c r="A59" s="12" t="s">
        <v>275</v>
      </c>
      <c r="B59" s="13" t="s">
        <v>141</v>
      </c>
      <c r="C59" s="13" t="s">
        <v>22</v>
      </c>
      <c r="D59" s="14"/>
      <c r="E59" s="10"/>
      <c r="F59" s="10"/>
      <c r="G59" s="10"/>
      <c r="H59" s="14"/>
      <c r="I59" s="107"/>
      <c r="J59" s="107"/>
      <c r="K59" s="107"/>
      <c r="L59" s="14"/>
      <c r="M59" s="13" t="s">
        <v>180</v>
      </c>
      <c r="N59" s="13"/>
      <c r="O59" s="18">
        <v>6000</v>
      </c>
      <c r="P59" s="13"/>
      <c r="Q59" s="13"/>
      <c r="R59" s="16" t="s">
        <v>38</v>
      </c>
      <c r="S59" s="11">
        <v>6000</v>
      </c>
      <c r="T59" s="2"/>
    </row>
    <row r="60" spans="1:28" ht="15.45" x14ac:dyDescent="0.4">
      <c r="A60" s="122" t="s">
        <v>119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4"/>
      <c r="S60" s="46">
        <f>S61+S69+S74+S78</f>
        <v>76000</v>
      </c>
      <c r="T60" s="46">
        <f>T61+T69+T74+T78</f>
        <v>110000</v>
      </c>
    </row>
    <row r="61" spans="1:28" s="5" customFormat="1" ht="15.45" x14ac:dyDescent="0.4">
      <c r="A61" s="114" t="s">
        <v>317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6"/>
      <c r="S61" s="45">
        <f>SUM(S62:S68)</f>
        <v>23000</v>
      </c>
      <c r="T61" s="45">
        <f>SUM(T62:T68)</f>
        <v>110000</v>
      </c>
      <c r="U61" s="52"/>
    </row>
    <row r="62" spans="1:28" ht="15.45" x14ac:dyDescent="0.4">
      <c r="A62" s="2" t="s">
        <v>276</v>
      </c>
      <c r="B62" s="2" t="s">
        <v>319</v>
      </c>
      <c r="C62" s="2" t="s">
        <v>23</v>
      </c>
      <c r="D62" s="4"/>
      <c r="E62" s="10"/>
      <c r="F62" s="10"/>
      <c r="G62" s="10"/>
      <c r="H62" s="4"/>
      <c r="I62" s="10"/>
      <c r="J62" s="10"/>
      <c r="K62" s="10"/>
      <c r="L62" s="4"/>
      <c r="M62" s="107" t="s">
        <v>318</v>
      </c>
      <c r="N62" s="107"/>
      <c r="O62" s="110">
        <v>4000</v>
      </c>
      <c r="P62" s="110">
        <v>10000</v>
      </c>
      <c r="Q62" s="107"/>
      <c r="R62" s="107" t="s">
        <v>38</v>
      </c>
      <c r="S62" s="110">
        <v>4000</v>
      </c>
      <c r="T62" s="110">
        <v>10000</v>
      </c>
      <c r="U62" s="2"/>
      <c r="V62" s="2"/>
      <c r="W62" s="11">
        <v>3000</v>
      </c>
      <c r="X62" s="11">
        <v>10000</v>
      </c>
      <c r="Y62" s="2"/>
      <c r="Z62" s="2" t="s">
        <v>39</v>
      </c>
      <c r="AA62" s="11">
        <v>3000</v>
      </c>
      <c r="AB62" s="11">
        <v>10000</v>
      </c>
    </row>
    <row r="63" spans="1:28" ht="15.45" x14ac:dyDescent="0.4">
      <c r="A63" s="2" t="s">
        <v>68</v>
      </c>
      <c r="B63" s="2" t="s">
        <v>74</v>
      </c>
      <c r="C63" s="2" t="s">
        <v>23</v>
      </c>
      <c r="D63" s="4"/>
      <c r="E63" s="10"/>
      <c r="F63" s="10"/>
      <c r="G63" s="10"/>
      <c r="H63" s="4"/>
      <c r="I63" s="10"/>
      <c r="J63" s="10"/>
      <c r="K63" s="10"/>
      <c r="L63" s="4"/>
      <c r="M63" s="2" t="s">
        <v>82</v>
      </c>
      <c r="N63" s="2"/>
      <c r="O63" s="11">
        <v>5000</v>
      </c>
      <c r="P63" s="11">
        <v>20000</v>
      </c>
      <c r="Q63" s="2"/>
      <c r="R63" s="2" t="s">
        <v>38</v>
      </c>
      <c r="S63" s="11">
        <v>5000</v>
      </c>
      <c r="T63" s="11">
        <v>20000</v>
      </c>
    </row>
    <row r="64" spans="1:28" ht="15.45" x14ac:dyDescent="0.4">
      <c r="A64" s="2" t="s">
        <v>67</v>
      </c>
      <c r="B64" s="13" t="s">
        <v>54</v>
      </c>
      <c r="C64" s="13" t="s">
        <v>23</v>
      </c>
      <c r="D64" s="14"/>
      <c r="E64" s="15"/>
      <c r="F64" s="10"/>
      <c r="G64" s="15"/>
      <c r="H64" s="14"/>
      <c r="I64" s="15"/>
      <c r="J64" s="10"/>
      <c r="K64" s="15"/>
      <c r="L64" s="14"/>
      <c r="M64" s="13" t="s">
        <v>83</v>
      </c>
      <c r="N64" s="13"/>
      <c r="O64" s="18">
        <v>5000</v>
      </c>
      <c r="P64" s="18">
        <v>40000</v>
      </c>
      <c r="Q64" s="13"/>
      <c r="R64" s="16" t="s">
        <v>37</v>
      </c>
      <c r="S64" s="11">
        <v>5000</v>
      </c>
      <c r="T64" s="11">
        <v>40000</v>
      </c>
    </row>
    <row r="65" spans="1:28" ht="15.45" x14ac:dyDescent="0.4">
      <c r="A65" s="2" t="s">
        <v>277</v>
      </c>
      <c r="B65" s="13" t="s">
        <v>278</v>
      </c>
      <c r="C65" s="13" t="s">
        <v>23</v>
      </c>
      <c r="D65" s="14"/>
      <c r="E65" s="15"/>
      <c r="F65" s="10"/>
      <c r="G65" s="15"/>
      <c r="H65" s="14"/>
      <c r="I65" s="15"/>
      <c r="J65" s="10"/>
      <c r="K65" s="15"/>
      <c r="L65" s="14"/>
      <c r="M65" s="108" t="s">
        <v>320</v>
      </c>
      <c r="N65" s="107"/>
      <c r="O65" s="109">
        <v>4000</v>
      </c>
      <c r="P65" s="109">
        <v>15000</v>
      </c>
      <c r="Q65" s="108"/>
      <c r="R65" s="107" t="s">
        <v>37</v>
      </c>
      <c r="S65" s="109">
        <v>4000</v>
      </c>
      <c r="T65" s="109">
        <v>15000</v>
      </c>
      <c r="U65" s="13"/>
      <c r="V65" s="13"/>
      <c r="W65" s="18">
        <v>4000</v>
      </c>
      <c r="X65" s="18">
        <v>10000</v>
      </c>
      <c r="Y65" s="13"/>
      <c r="Z65" s="16" t="s">
        <v>37</v>
      </c>
      <c r="AA65" s="11">
        <v>4000</v>
      </c>
      <c r="AB65" s="11">
        <v>10000</v>
      </c>
    </row>
    <row r="66" spans="1:28" ht="15.45" x14ac:dyDescent="0.4">
      <c r="A66" s="12" t="s">
        <v>279</v>
      </c>
      <c r="B66" s="13" t="s">
        <v>280</v>
      </c>
      <c r="C66" s="13" t="s">
        <v>23</v>
      </c>
      <c r="D66" s="14"/>
      <c r="E66" s="15"/>
      <c r="F66" s="10"/>
      <c r="G66" s="15"/>
      <c r="H66" s="14"/>
      <c r="I66" s="15"/>
      <c r="J66" s="10"/>
      <c r="K66" s="15"/>
      <c r="L66" s="14"/>
      <c r="M66" s="108" t="s">
        <v>321</v>
      </c>
      <c r="N66" s="107"/>
      <c r="O66" s="109">
        <v>3000</v>
      </c>
      <c r="P66" s="109">
        <v>10000</v>
      </c>
      <c r="Q66" s="108"/>
      <c r="R66" s="107" t="s">
        <v>38</v>
      </c>
      <c r="S66" s="109">
        <v>3000</v>
      </c>
      <c r="T66" s="109">
        <v>10000</v>
      </c>
      <c r="U66" s="13"/>
      <c r="V66" s="13"/>
      <c r="W66" s="18"/>
      <c r="X66" s="18"/>
      <c r="Y66" s="13"/>
      <c r="Z66" s="16"/>
      <c r="AA66" s="11"/>
      <c r="AB66" s="11"/>
    </row>
    <row r="67" spans="1:28" ht="15.45" x14ac:dyDescent="0.4">
      <c r="A67" s="12" t="s">
        <v>281</v>
      </c>
      <c r="B67" s="13" t="s">
        <v>282</v>
      </c>
      <c r="C67" s="13" t="s">
        <v>23</v>
      </c>
      <c r="D67" s="14"/>
      <c r="E67" s="15"/>
      <c r="F67" s="10"/>
      <c r="G67" s="15"/>
      <c r="H67" s="14"/>
      <c r="I67" s="15"/>
      <c r="J67" s="10"/>
      <c r="K67" s="15"/>
      <c r="L67" s="14"/>
      <c r="M67" s="108" t="s">
        <v>322</v>
      </c>
      <c r="N67" s="107"/>
      <c r="O67" s="109">
        <v>1000</v>
      </c>
      <c r="P67" s="109">
        <v>10000</v>
      </c>
      <c r="Q67" s="108"/>
      <c r="R67" s="107" t="s">
        <v>26</v>
      </c>
      <c r="S67" s="109">
        <v>1000</v>
      </c>
      <c r="T67" s="109">
        <v>10000</v>
      </c>
      <c r="U67" s="13"/>
      <c r="V67" s="13"/>
      <c r="W67" s="18">
        <v>1000</v>
      </c>
      <c r="X67" s="18">
        <v>5000</v>
      </c>
      <c r="Y67" s="13"/>
      <c r="Z67" s="16" t="s">
        <v>283</v>
      </c>
      <c r="AA67" s="11">
        <v>1000</v>
      </c>
      <c r="AB67" s="11">
        <v>5000</v>
      </c>
    </row>
    <row r="68" spans="1:28" ht="15.45" x14ac:dyDescent="0.4">
      <c r="A68" s="12" t="s">
        <v>284</v>
      </c>
      <c r="B68" s="13" t="s">
        <v>285</v>
      </c>
      <c r="C68" s="13" t="s">
        <v>23</v>
      </c>
      <c r="D68" s="14"/>
      <c r="E68" s="15"/>
      <c r="F68" s="10"/>
      <c r="G68" s="15"/>
      <c r="H68" s="14"/>
      <c r="I68" s="15"/>
      <c r="J68" s="10"/>
      <c r="K68" s="15"/>
      <c r="L68" s="14"/>
      <c r="M68" s="108" t="s">
        <v>323</v>
      </c>
      <c r="N68" s="107"/>
      <c r="O68" s="109">
        <v>1000</v>
      </c>
      <c r="P68" s="109">
        <v>5000</v>
      </c>
      <c r="Q68" s="108"/>
      <c r="R68" s="107" t="s">
        <v>311</v>
      </c>
      <c r="S68" s="109">
        <v>1000</v>
      </c>
      <c r="T68" s="109">
        <v>5000</v>
      </c>
      <c r="U68" s="13"/>
      <c r="V68" s="13"/>
      <c r="W68" s="18">
        <v>1000</v>
      </c>
      <c r="X68" s="18">
        <v>5000</v>
      </c>
      <c r="Y68" s="13"/>
      <c r="Z68" s="16" t="s">
        <v>51</v>
      </c>
      <c r="AA68" s="11">
        <v>1000</v>
      </c>
      <c r="AB68" s="11">
        <v>5000</v>
      </c>
    </row>
    <row r="69" spans="1:28" ht="15.45" x14ac:dyDescent="0.4">
      <c r="A69" s="114" t="s">
        <v>120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6"/>
      <c r="S69" s="45">
        <f>SUM(S70:S73)</f>
        <v>21000</v>
      </c>
      <c r="T69" s="45">
        <v>0</v>
      </c>
    </row>
    <row r="70" spans="1:28" ht="15.45" x14ac:dyDescent="0.4">
      <c r="A70" s="2" t="s">
        <v>69</v>
      </c>
      <c r="B70" s="1" t="s">
        <v>143</v>
      </c>
      <c r="C70" s="2" t="s">
        <v>22</v>
      </c>
      <c r="D70" s="4"/>
      <c r="E70" s="60"/>
      <c r="F70" s="60"/>
      <c r="G70" s="60"/>
      <c r="H70" s="4"/>
      <c r="I70" s="10"/>
      <c r="J70" s="10"/>
      <c r="K70" s="10"/>
      <c r="L70" s="4"/>
      <c r="M70" s="2" t="s">
        <v>84</v>
      </c>
      <c r="N70" s="2"/>
      <c r="O70" s="11">
        <v>1000</v>
      </c>
      <c r="P70" s="11"/>
      <c r="Q70" s="2"/>
      <c r="R70" s="2" t="s">
        <v>24</v>
      </c>
      <c r="S70" s="11">
        <v>1000</v>
      </c>
      <c r="T70" s="11"/>
    </row>
    <row r="71" spans="1:28" ht="15.45" x14ac:dyDescent="0.4">
      <c r="A71" s="2" t="s">
        <v>70</v>
      </c>
      <c r="B71" s="2" t="s">
        <v>144</v>
      </c>
      <c r="C71" s="1" t="s">
        <v>22</v>
      </c>
      <c r="D71" s="54"/>
      <c r="E71" s="66"/>
      <c r="F71" s="66"/>
      <c r="G71" s="66"/>
      <c r="H71" s="54"/>
      <c r="I71" s="10"/>
      <c r="J71" s="10"/>
      <c r="K71" s="10"/>
      <c r="L71" s="54"/>
      <c r="M71" s="1" t="s">
        <v>85</v>
      </c>
      <c r="N71" s="1"/>
      <c r="O71" s="21">
        <v>2000</v>
      </c>
      <c r="P71" s="21"/>
      <c r="Q71" s="1"/>
      <c r="R71" s="2" t="s">
        <v>24</v>
      </c>
      <c r="S71" s="11">
        <v>2000</v>
      </c>
      <c r="T71" s="11"/>
    </row>
    <row r="72" spans="1:28" ht="15.45" x14ac:dyDescent="0.4">
      <c r="A72" s="53" t="s">
        <v>145</v>
      </c>
      <c r="B72" s="1" t="s">
        <v>146</v>
      </c>
      <c r="C72" s="1" t="s">
        <v>22</v>
      </c>
      <c r="D72" s="54"/>
      <c r="E72" s="60"/>
      <c r="F72" s="60"/>
      <c r="G72" s="60"/>
      <c r="H72" s="54"/>
      <c r="I72" s="10"/>
      <c r="J72" s="10"/>
      <c r="K72" s="10"/>
      <c r="L72" s="54"/>
      <c r="M72" s="1" t="s">
        <v>88</v>
      </c>
      <c r="N72" s="1"/>
      <c r="O72" s="21">
        <v>10000</v>
      </c>
      <c r="P72" s="21"/>
      <c r="Q72" s="1"/>
      <c r="R72" s="2" t="s">
        <v>24</v>
      </c>
      <c r="S72" s="11">
        <v>10000</v>
      </c>
      <c r="T72" s="11"/>
    </row>
    <row r="73" spans="1:28" ht="15.45" x14ac:dyDescent="0.4">
      <c r="A73" s="53" t="s">
        <v>87</v>
      </c>
      <c r="B73" s="1" t="s">
        <v>71</v>
      </c>
      <c r="C73" s="1" t="s">
        <v>22</v>
      </c>
      <c r="D73" s="64"/>
      <c r="E73" s="65"/>
      <c r="F73" s="65"/>
      <c r="G73" s="65"/>
      <c r="H73" s="64"/>
      <c r="I73" s="68"/>
      <c r="J73" s="68"/>
      <c r="K73" s="68"/>
      <c r="L73" s="64"/>
      <c r="M73" s="1" t="s">
        <v>86</v>
      </c>
      <c r="O73" s="21">
        <v>8000</v>
      </c>
      <c r="R73" s="2" t="s">
        <v>24</v>
      </c>
      <c r="S73" s="11">
        <v>8000</v>
      </c>
      <c r="T73" s="47"/>
    </row>
    <row r="74" spans="1:28" ht="15.45" x14ac:dyDescent="0.4">
      <c r="A74" s="114" t="s">
        <v>121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6"/>
      <c r="S74" s="45">
        <f>SUM(S75:S77)</f>
        <v>22000</v>
      </c>
      <c r="T74" s="45">
        <v>0</v>
      </c>
    </row>
    <row r="75" spans="1:28" ht="15.45" x14ac:dyDescent="0.4">
      <c r="A75" s="2" t="s">
        <v>290</v>
      </c>
      <c r="B75" s="13" t="s">
        <v>293</v>
      </c>
      <c r="C75" s="13" t="s">
        <v>22</v>
      </c>
      <c r="D75" s="14"/>
      <c r="E75" s="10"/>
      <c r="F75" s="10"/>
      <c r="G75" s="10"/>
      <c r="H75" s="14"/>
      <c r="I75" s="10"/>
      <c r="J75" s="10"/>
      <c r="K75" s="10"/>
      <c r="L75" s="14"/>
      <c r="M75" s="107" t="s">
        <v>312</v>
      </c>
      <c r="N75" s="107"/>
      <c r="O75" s="110">
        <v>10000</v>
      </c>
      <c r="P75" s="108"/>
      <c r="Q75" s="108"/>
      <c r="R75" s="108" t="s">
        <v>37</v>
      </c>
      <c r="S75" s="109">
        <v>10000</v>
      </c>
      <c r="T75" s="14"/>
      <c r="U75" s="13"/>
      <c r="V75" s="13"/>
      <c r="W75" s="18">
        <v>25000</v>
      </c>
      <c r="X75" s="18"/>
      <c r="Y75" s="13"/>
      <c r="Z75" s="16" t="s">
        <v>289</v>
      </c>
      <c r="AA75" s="11">
        <v>25000</v>
      </c>
      <c r="AB75" s="11"/>
    </row>
    <row r="76" spans="1:28" ht="15.45" x14ac:dyDescent="0.4">
      <c r="A76" s="12" t="s">
        <v>291</v>
      </c>
      <c r="B76" s="13" t="s">
        <v>147</v>
      </c>
      <c r="C76" s="13" t="s">
        <v>22</v>
      </c>
      <c r="D76" s="14"/>
      <c r="E76" s="60"/>
      <c r="F76" s="60"/>
      <c r="G76" s="60"/>
      <c r="H76" s="14"/>
      <c r="I76" s="60"/>
      <c r="J76" s="60"/>
      <c r="K76" s="60"/>
      <c r="L76" s="14"/>
      <c r="M76" s="13" t="s">
        <v>181</v>
      </c>
      <c r="N76" s="13"/>
      <c r="O76" s="18">
        <v>5000</v>
      </c>
      <c r="P76" s="18"/>
      <c r="Q76" s="13"/>
      <c r="R76" s="16" t="s">
        <v>37</v>
      </c>
      <c r="S76" s="11">
        <v>5000</v>
      </c>
      <c r="T76" s="11"/>
    </row>
    <row r="77" spans="1:28" ht="15.45" x14ac:dyDescent="0.4">
      <c r="A77" s="12" t="s">
        <v>292</v>
      </c>
      <c r="B77" s="13" t="s">
        <v>148</v>
      </c>
      <c r="C77" s="13" t="s">
        <v>22</v>
      </c>
      <c r="D77" s="14"/>
      <c r="E77" s="10"/>
      <c r="F77" s="10"/>
      <c r="G77" s="10"/>
      <c r="H77" s="14"/>
      <c r="I77" s="10"/>
      <c r="J77" s="10"/>
      <c r="K77" s="10"/>
      <c r="L77" s="14"/>
      <c r="M77" s="13" t="s">
        <v>182</v>
      </c>
      <c r="N77" s="13"/>
      <c r="O77" s="18">
        <v>7000</v>
      </c>
      <c r="P77" s="18"/>
      <c r="Q77" s="13"/>
      <c r="R77" s="16" t="s">
        <v>37</v>
      </c>
      <c r="S77" s="11">
        <v>7000</v>
      </c>
      <c r="T77" s="11"/>
    </row>
    <row r="78" spans="1:28" ht="15.45" x14ac:dyDescent="0.4">
      <c r="A78" s="114" t="s">
        <v>122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6"/>
      <c r="S78" s="45">
        <f>SUM(S79:S80)</f>
        <v>10000</v>
      </c>
      <c r="T78" s="45">
        <v>0</v>
      </c>
    </row>
    <row r="79" spans="1:28" ht="15.45" x14ac:dyDescent="0.4">
      <c r="A79" s="2" t="s">
        <v>215</v>
      </c>
      <c r="B79" s="2" t="s">
        <v>40</v>
      </c>
      <c r="C79" s="2" t="s">
        <v>22</v>
      </c>
      <c r="D79" s="4"/>
      <c r="E79" s="10"/>
      <c r="F79" s="10"/>
      <c r="G79" s="10"/>
      <c r="H79" s="4"/>
      <c r="I79" s="60"/>
      <c r="J79" s="60"/>
      <c r="K79" s="60"/>
      <c r="L79" s="4"/>
      <c r="M79" s="2" t="s">
        <v>41</v>
      </c>
      <c r="N79" s="2"/>
      <c r="O79" s="11">
        <v>5000</v>
      </c>
      <c r="P79" s="2"/>
      <c r="Q79" s="2"/>
      <c r="R79" s="2" t="s">
        <v>42</v>
      </c>
      <c r="S79" s="11">
        <v>5000</v>
      </c>
      <c r="T79" s="2"/>
    </row>
    <row r="80" spans="1:28" ht="15.45" x14ac:dyDescent="0.4">
      <c r="A80" s="2" t="s">
        <v>216</v>
      </c>
      <c r="B80" s="2" t="s">
        <v>43</v>
      </c>
      <c r="C80" s="2" t="s">
        <v>22</v>
      </c>
      <c r="D80" s="4"/>
      <c r="E80" s="10"/>
      <c r="F80" s="10"/>
      <c r="G80" s="10"/>
      <c r="H80" s="4"/>
      <c r="I80" s="60"/>
      <c r="J80" s="60"/>
      <c r="K80" s="60"/>
      <c r="L80" s="4"/>
      <c r="M80" s="2" t="s">
        <v>44</v>
      </c>
      <c r="N80" s="2"/>
      <c r="O80" s="11">
        <v>5000</v>
      </c>
      <c r="P80" s="2"/>
      <c r="Q80" s="2"/>
      <c r="R80" s="2" t="s">
        <v>42</v>
      </c>
      <c r="S80" s="11">
        <v>5000</v>
      </c>
      <c r="T80" s="2"/>
    </row>
    <row r="81" spans="1:20" ht="15.45" x14ac:dyDescent="0.4">
      <c r="A81" s="122" t="s">
        <v>123</v>
      </c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4"/>
      <c r="S81" s="46">
        <f>SUM(S82+S84+S86+S88)</f>
        <v>8000</v>
      </c>
      <c r="T81" s="47"/>
    </row>
    <row r="82" spans="1:20" ht="15.45" x14ac:dyDescent="0.4">
      <c r="A82" s="114" t="s">
        <v>124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6"/>
      <c r="S82" s="45">
        <f>SUM(S83)</f>
        <v>1000</v>
      </c>
      <c r="T82" s="47"/>
    </row>
    <row r="83" spans="1:20" ht="15.45" x14ac:dyDescent="0.4">
      <c r="A83" s="2" t="s">
        <v>217</v>
      </c>
      <c r="B83" s="2" t="s">
        <v>45</v>
      </c>
      <c r="C83" s="2" t="s">
        <v>22</v>
      </c>
      <c r="D83" s="4"/>
      <c r="E83" s="10"/>
      <c r="F83" s="10"/>
      <c r="G83" s="10"/>
      <c r="H83" s="4"/>
      <c r="I83" s="10"/>
      <c r="J83" s="10"/>
      <c r="K83" s="10"/>
      <c r="L83" s="4"/>
      <c r="M83" s="2" t="s">
        <v>46</v>
      </c>
      <c r="N83" s="2"/>
      <c r="O83" s="11">
        <v>1000</v>
      </c>
      <c r="P83" s="2"/>
      <c r="Q83" s="2"/>
      <c r="R83" s="2" t="s">
        <v>39</v>
      </c>
      <c r="S83" s="11">
        <v>1000</v>
      </c>
      <c r="T83" s="2"/>
    </row>
    <row r="84" spans="1:20" ht="15.45" x14ac:dyDescent="0.4">
      <c r="A84" s="114" t="s">
        <v>125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6"/>
      <c r="S84" s="45">
        <f>SUM(S85:S85)</f>
        <v>3000</v>
      </c>
      <c r="T84" s="47"/>
    </row>
    <row r="85" spans="1:20" ht="15.45" x14ac:dyDescent="0.4">
      <c r="A85" s="12" t="s">
        <v>294</v>
      </c>
      <c r="B85" s="13" t="s">
        <v>194</v>
      </c>
      <c r="C85" s="13" t="s">
        <v>22</v>
      </c>
      <c r="D85" s="14"/>
      <c r="E85" s="10"/>
      <c r="F85" s="10"/>
      <c r="G85" s="10"/>
      <c r="H85" s="14"/>
      <c r="I85" s="10"/>
      <c r="J85" s="10"/>
      <c r="K85" s="10"/>
      <c r="L85" s="14"/>
      <c r="M85" s="13" t="s">
        <v>195</v>
      </c>
      <c r="N85" s="13"/>
      <c r="O85" s="18">
        <v>3000</v>
      </c>
      <c r="P85" s="13"/>
      <c r="Q85" s="13"/>
      <c r="R85" s="16" t="s">
        <v>196</v>
      </c>
      <c r="S85" s="11">
        <v>3000</v>
      </c>
      <c r="T85" s="2"/>
    </row>
    <row r="86" spans="1:20" ht="15.45" x14ac:dyDescent="0.4">
      <c r="A86" s="114" t="s">
        <v>126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6"/>
      <c r="S86" s="45">
        <f>SUM(S87)</f>
        <v>1000</v>
      </c>
      <c r="T86" s="47"/>
    </row>
    <row r="87" spans="1:20" ht="15.45" x14ac:dyDescent="0.4">
      <c r="A87" s="2" t="s">
        <v>218</v>
      </c>
      <c r="B87" s="2" t="s">
        <v>149</v>
      </c>
      <c r="C87" s="2" t="s">
        <v>22</v>
      </c>
      <c r="D87" s="4"/>
      <c r="E87" s="10"/>
      <c r="F87" s="10"/>
      <c r="G87" s="10"/>
      <c r="H87" s="4"/>
      <c r="I87" s="10"/>
      <c r="J87" s="10"/>
      <c r="K87" s="10"/>
      <c r="L87" s="4"/>
      <c r="M87" s="2" t="s">
        <v>47</v>
      </c>
      <c r="N87" s="2"/>
      <c r="O87" s="11">
        <v>1000</v>
      </c>
      <c r="P87" s="2"/>
      <c r="Q87" s="2"/>
      <c r="R87" s="2" t="s">
        <v>48</v>
      </c>
      <c r="S87" s="11">
        <v>1000</v>
      </c>
      <c r="T87" s="2"/>
    </row>
    <row r="88" spans="1:20" ht="15.45" x14ac:dyDescent="0.4">
      <c r="A88" s="114" t="s">
        <v>127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6"/>
      <c r="S88" s="45">
        <f>SUM(S89:S90)</f>
        <v>3000</v>
      </c>
      <c r="T88" s="47"/>
    </row>
    <row r="89" spans="1:20" ht="15.45" x14ac:dyDescent="0.4">
      <c r="A89" s="2" t="s">
        <v>219</v>
      </c>
      <c r="B89" s="2" t="s">
        <v>49</v>
      </c>
      <c r="C89" s="2" t="s">
        <v>22</v>
      </c>
      <c r="D89" s="4"/>
      <c r="E89" s="10"/>
      <c r="F89" s="10"/>
      <c r="G89" s="10"/>
      <c r="H89" s="4"/>
      <c r="I89" s="10"/>
      <c r="J89" s="10"/>
      <c r="K89" s="10"/>
      <c r="L89" s="4"/>
      <c r="M89" s="2" t="s">
        <v>50</v>
      </c>
      <c r="N89" s="2"/>
      <c r="O89" s="11">
        <v>1000</v>
      </c>
      <c r="P89" s="2"/>
      <c r="Q89" s="2"/>
      <c r="R89" s="2" t="s">
        <v>51</v>
      </c>
      <c r="S89" s="11">
        <v>1000</v>
      </c>
      <c r="T89" s="2"/>
    </row>
    <row r="90" spans="1:20" ht="15.45" x14ac:dyDescent="0.4">
      <c r="A90" s="12" t="s">
        <v>220</v>
      </c>
      <c r="B90" s="13" t="s">
        <v>238</v>
      </c>
      <c r="C90" s="13" t="s">
        <v>22</v>
      </c>
      <c r="D90" s="14"/>
      <c r="E90" s="10"/>
      <c r="F90" s="10"/>
      <c r="G90" s="10"/>
      <c r="H90" s="4"/>
      <c r="I90" s="10"/>
      <c r="J90" s="10"/>
      <c r="K90" s="10"/>
      <c r="L90" s="4"/>
      <c r="M90" s="13" t="s">
        <v>183</v>
      </c>
      <c r="N90" s="13"/>
      <c r="O90" s="18">
        <v>2000</v>
      </c>
      <c r="P90" s="13"/>
      <c r="Q90" s="13"/>
      <c r="R90" s="16" t="s">
        <v>51</v>
      </c>
      <c r="S90" s="11">
        <v>2000</v>
      </c>
      <c r="T90" s="2"/>
    </row>
    <row r="91" spans="1:20" ht="15.45" x14ac:dyDescent="0.4">
      <c r="A91" s="122" t="s">
        <v>128</v>
      </c>
      <c r="B91" s="123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4"/>
      <c r="S91" s="46">
        <f>SUM(S92:S104)</f>
        <v>395000</v>
      </c>
      <c r="T91" s="47"/>
    </row>
    <row r="92" spans="1:20" ht="15.45" x14ac:dyDescent="0.4">
      <c r="A92" s="2" t="s">
        <v>206</v>
      </c>
      <c r="B92" s="13" t="s">
        <v>73</v>
      </c>
      <c r="C92" s="13" t="s">
        <v>22</v>
      </c>
      <c r="D92" s="14"/>
      <c r="E92" s="10"/>
      <c r="F92" s="10"/>
      <c r="G92" s="10"/>
      <c r="H92" s="14"/>
      <c r="I92" s="59"/>
      <c r="J92" s="60"/>
      <c r="K92" s="59"/>
      <c r="L92" s="14"/>
      <c r="M92" s="13" t="s">
        <v>184</v>
      </c>
      <c r="N92" s="13"/>
      <c r="O92" s="18">
        <v>70000</v>
      </c>
      <c r="P92" s="13"/>
      <c r="Q92" s="13"/>
      <c r="R92" s="16" t="s">
        <v>329</v>
      </c>
      <c r="S92" s="11">
        <v>70000</v>
      </c>
      <c r="T92" s="2"/>
    </row>
    <row r="93" spans="1:20" ht="15.45" x14ac:dyDescent="0.4">
      <c r="A93" s="2" t="s">
        <v>207</v>
      </c>
      <c r="B93" s="13" t="s">
        <v>239</v>
      </c>
      <c r="C93" s="13" t="s">
        <v>22</v>
      </c>
      <c r="D93" s="14"/>
      <c r="E93" s="60"/>
      <c r="F93" s="60"/>
      <c r="G93" s="60"/>
      <c r="H93" s="14"/>
      <c r="I93" s="59"/>
      <c r="J93" s="60"/>
      <c r="K93" s="59"/>
      <c r="L93" s="14"/>
      <c r="M93" s="13" t="s">
        <v>324</v>
      </c>
      <c r="N93" s="13"/>
      <c r="O93" s="18">
        <v>85000</v>
      </c>
      <c r="P93" s="13"/>
      <c r="Q93" s="13"/>
      <c r="R93" s="16" t="s">
        <v>329</v>
      </c>
      <c r="S93" s="11">
        <v>85000</v>
      </c>
      <c r="T93" s="2"/>
    </row>
    <row r="94" spans="1:20" ht="15.45" x14ac:dyDescent="0.4">
      <c r="A94" s="2" t="s">
        <v>208</v>
      </c>
      <c r="B94" s="13" t="s">
        <v>240</v>
      </c>
      <c r="C94" s="13" t="s">
        <v>22</v>
      </c>
      <c r="D94" s="14"/>
      <c r="E94" s="60"/>
      <c r="F94" s="60"/>
      <c r="G94" s="60"/>
      <c r="H94" s="14"/>
      <c r="I94" s="59"/>
      <c r="J94" s="60"/>
      <c r="K94" s="59"/>
      <c r="L94" s="14"/>
      <c r="M94" s="13" t="s">
        <v>325</v>
      </c>
      <c r="N94" s="13"/>
      <c r="O94" s="18">
        <v>25000</v>
      </c>
      <c r="P94" s="13"/>
      <c r="Q94" s="13"/>
      <c r="R94" s="16" t="s">
        <v>329</v>
      </c>
      <c r="S94" s="11">
        <v>25000</v>
      </c>
      <c r="T94" s="2"/>
    </row>
    <row r="95" spans="1:20" ht="15.45" x14ac:dyDescent="0.4">
      <c r="A95" s="38" t="s">
        <v>209</v>
      </c>
      <c r="B95" s="38" t="s">
        <v>288</v>
      </c>
      <c r="C95" s="39" t="s">
        <v>22</v>
      </c>
      <c r="D95" s="67"/>
      <c r="E95" s="10"/>
      <c r="F95" s="10"/>
      <c r="G95" s="10"/>
      <c r="H95" s="67"/>
      <c r="I95" s="10"/>
      <c r="J95" s="10"/>
      <c r="K95" s="10"/>
      <c r="L95" s="67"/>
      <c r="M95" s="23" t="s">
        <v>326</v>
      </c>
      <c r="N95" s="41"/>
      <c r="O95" s="40">
        <v>20000</v>
      </c>
      <c r="P95" s="41"/>
      <c r="Q95" s="41"/>
      <c r="R95" s="42" t="s">
        <v>329</v>
      </c>
      <c r="S95" s="49">
        <v>20000</v>
      </c>
      <c r="T95" s="51"/>
    </row>
    <row r="96" spans="1:20" ht="15.45" x14ac:dyDescent="0.4">
      <c r="A96" s="38" t="s">
        <v>210</v>
      </c>
      <c r="B96" s="39" t="s">
        <v>241</v>
      </c>
      <c r="C96" s="39"/>
      <c r="D96" s="67"/>
      <c r="E96" s="10"/>
      <c r="F96" s="10"/>
      <c r="G96" s="10"/>
      <c r="H96" s="67"/>
      <c r="I96" s="10"/>
      <c r="J96" s="10"/>
      <c r="K96" s="10"/>
      <c r="L96" s="67"/>
      <c r="M96" s="23" t="s">
        <v>327</v>
      </c>
      <c r="N96" s="41"/>
      <c r="O96" s="40">
        <v>25000</v>
      </c>
      <c r="P96" s="41"/>
      <c r="Q96" s="41"/>
      <c r="R96" s="42" t="s">
        <v>329</v>
      </c>
      <c r="S96" s="49">
        <v>25000</v>
      </c>
      <c r="T96" s="51"/>
    </row>
    <row r="97" spans="1:21" ht="15.45" x14ac:dyDescent="0.4">
      <c r="A97" s="38" t="s">
        <v>211</v>
      </c>
      <c r="B97" s="39" t="s">
        <v>242</v>
      </c>
      <c r="C97" s="39"/>
      <c r="D97" s="67"/>
      <c r="E97" s="10"/>
      <c r="F97" s="10"/>
      <c r="G97" s="10"/>
      <c r="H97" s="67"/>
      <c r="I97" s="10"/>
      <c r="J97" s="10"/>
      <c r="K97" s="10"/>
      <c r="L97" s="67"/>
      <c r="M97" s="23" t="s">
        <v>328</v>
      </c>
      <c r="N97" s="23"/>
      <c r="O97" s="40">
        <v>20000</v>
      </c>
      <c r="P97" s="41"/>
      <c r="Q97" s="41"/>
      <c r="R97" s="42" t="s">
        <v>329</v>
      </c>
      <c r="S97" s="49">
        <v>20000</v>
      </c>
      <c r="T97" s="51"/>
    </row>
    <row r="98" spans="1:21" ht="15.45" x14ac:dyDescent="0.4">
      <c r="A98" s="38" t="s">
        <v>286</v>
      </c>
      <c r="B98" s="39" t="s">
        <v>287</v>
      </c>
      <c r="C98" s="39"/>
      <c r="D98" s="67"/>
      <c r="E98" s="10"/>
      <c r="F98" s="10"/>
      <c r="G98" s="10"/>
      <c r="H98" s="67"/>
      <c r="I98" s="10"/>
      <c r="J98" s="10"/>
      <c r="K98" s="10"/>
      <c r="L98" s="67"/>
      <c r="M98" s="23" t="s">
        <v>330</v>
      </c>
      <c r="N98" s="23"/>
      <c r="O98" s="40">
        <v>20000</v>
      </c>
      <c r="P98" s="41"/>
      <c r="Q98" s="41"/>
      <c r="R98" s="42" t="s">
        <v>329</v>
      </c>
      <c r="S98" s="49">
        <v>20000</v>
      </c>
      <c r="T98" s="51"/>
    </row>
    <row r="99" spans="1:21" ht="15.45" x14ac:dyDescent="0.4">
      <c r="A99" s="38" t="s">
        <v>212</v>
      </c>
      <c r="B99" s="39" t="s">
        <v>205</v>
      </c>
      <c r="C99" s="39"/>
      <c r="D99" s="67"/>
      <c r="E99" s="10"/>
      <c r="F99" s="10"/>
      <c r="G99" s="10"/>
      <c r="H99" s="67"/>
      <c r="I99" s="10"/>
      <c r="J99" s="10"/>
      <c r="K99" s="10"/>
      <c r="L99" s="67"/>
      <c r="M99" s="23" t="s">
        <v>331</v>
      </c>
      <c r="N99" s="23"/>
      <c r="O99" s="40">
        <v>30000</v>
      </c>
      <c r="P99" s="41"/>
      <c r="Q99" s="41"/>
      <c r="R99" s="42" t="s">
        <v>329</v>
      </c>
      <c r="S99" s="49">
        <v>30000</v>
      </c>
      <c r="T99" s="51"/>
    </row>
    <row r="100" spans="1:21" ht="15.45" x14ac:dyDescent="0.4">
      <c r="A100" s="38" t="s">
        <v>213</v>
      </c>
      <c r="B100" s="39" t="s">
        <v>243</v>
      </c>
      <c r="C100" s="39"/>
      <c r="D100" s="67"/>
      <c r="E100" s="10"/>
      <c r="F100" s="10"/>
      <c r="G100" s="10"/>
      <c r="H100" s="67"/>
      <c r="I100" s="10"/>
      <c r="J100" s="10"/>
      <c r="K100" s="10"/>
      <c r="L100" s="67"/>
      <c r="M100" s="23" t="s">
        <v>332</v>
      </c>
      <c r="N100" s="23"/>
      <c r="O100" s="40">
        <v>20000</v>
      </c>
      <c r="P100" s="41"/>
      <c r="Q100" s="41"/>
      <c r="R100" s="42" t="s">
        <v>329</v>
      </c>
      <c r="S100" s="49">
        <v>20000</v>
      </c>
      <c r="T100" s="51"/>
    </row>
    <row r="101" spans="1:21" ht="15.45" x14ac:dyDescent="0.4">
      <c r="A101" s="38" t="s">
        <v>214</v>
      </c>
      <c r="B101" s="39" t="s">
        <v>244</v>
      </c>
      <c r="C101" s="39"/>
      <c r="D101" s="67"/>
      <c r="E101" s="10"/>
      <c r="F101" s="10"/>
      <c r="G101" s="10"/>
      <c r="H101" s="67"/>
      <c r="I101" s="10"/>
      <c r="J101" s="10"/>
      <c r="K101" s="10"/>
      <c r="L101" s="67"/>
      <c r="M101" s="23" t="s">
        <v>333</v>
      </c>
      <c r="N101" s="23"/>
      <c r="O101" s="40">
        <v>20000</v>
      </c>
      <c r="P101" s="41"/>
      <c r="Q101" s="41"/>
      <c r="R101" s="42" t="s">
        <v>329</v>
      </c>
      <c r="S101" s="49">
        <v>20000</v>
      </c>
      <c r="T101" s="51"/>
    </row>
    <row r="102" spans="1:21" ht="15.45" x14ac:dyDescent="0.4">
      <c r="A102" s="38" t="s">
        <v>334</v>
      </c>
      <c r="B102" s="39" t="s">
        <v>295</v>
      </c>
      <c r="C102" s="39"/>
      <c r="D102" s="67"/>
      <c r="E102" s="10"/>
      <c r="F102" s="10"/>
      <c r="G102" s="10"/>
      <c r="H102" s="67"/>
      <c r="I102" s="10"/>
      <c r="J102" s="10"/>
      <c r="K102" s="10"/>
      <c r="L102" s="67"/>
      <c r="M102" s="23" t="s">
        <v>335</v>
      </c>
      <c r="N102" s="23"/>
      <c r="O102" s="40">
        <v>25000</v>
      </c>
      <c r="P102" s="41"/>
      <c r="Q102" s="41"/>
      <c r="R102" s="42" t="s">
        <v>329</v>
      </c>
      <c r="S102" s="49">
        <v>25000</v>
      </c>
      <c r="T102" s="51"/>
    </row>
    <row r="103" spans="1:21" ht="15.45" x14ac:dyDescent="0.4">
      <c r="A103" s="102" t="s">
        <v>342</v>
      </c>
      <c r="B103" s="23" t="s">
        <v>296</v>
      </c>
      <c r="C103" s="23"/>
      <c r="D103" s="67"/>
      <c r="E103" s="10"/>
      <c r="F103" s="10"/>
      <c r="G103" s="10"/>
      <c r="H103" s="67"/>
      <c r="I103" s="10"/>
      <c r="J103" s="10"/>
      <c r="K103" s="10"/>
      <c r="L103" s="67"/>
      <c r="M103" s="23" t="s">
        <v>336</v>
      </c>
      <c r="N103" s="23"/>
      <c r="O103" s="40">
        <v>20000</v>
      </c>
      <c r="P103" s="41"/>
      <c r="Q103" s="41"/>
      <c r="R103" s="42" t="s">
        <v>329</v>
      </c>
      <c r="S103" s="49">
        <v>20000</v>
      </c>
      <c r="T103" s="51"/>
    </row>
    <row r="104" spans="1:21" ht="15.45" x14ac:dyDescent="0.4">
      <c r="A104" s="102" t="s">
        <v>343</v>
      </c>
      <c r="B104" s="23"/>
      <c r="C104" s="23"/>
      <c r="D104" s="67"/>
      <c r="E104" s="15"/>
      <c r="F104" s="15"/>
      <c r="G104" s="15"/>
      <c r="H104" s="67"/>
      <c r="I104" s="15"/>
      <c r="J104" s="15"/>
      <c r="K104" s="15"/>
      <c r="L104" s="67"/>
      <c r="M104" s="23" t="s">
        <v>337</v>
      </c>
      <c r="N104" s="23"/>
      <c r="O104" s="40">
        <v>15000</v>
      </c>
      <c r="P104" s="41"/>
      <c r="Q104" s="41"/>
      <c r="R104" s="42" t="s">
        <v>329</v>
      </c>
      <c r="S104" s="49">
        <v>15000</v>
      </c>
      <c r="T104" s="51"/>
    </row>
    <row r="105" spans="1:21" ht="15.45" x14ac:dyDescent="0.4">
      <c r="A105" s="102" t="s">
        <v>338</v>
      </c>
      <c r="B105" s="23" t="s">
        <v>340</v>
      </c>
      <c r="C105" s="23"/>
      <c r="D105" s="67"/>
      <c r="E105" s="15"/>
      <c r="F105" s="15"/>
      <c r="G105" s="15"/>
      <c r="H105" s="67"/>
      <c r="I105" s="15"/>
      <c r="J105" s="15"/>
      <c r="K105" s="15"/>
      <c r="L105" s="67"/>
      <c r="M105" s="23" t="s">
        <v>339</v>
      </c>
      <c r="N105" s="23"/>
      <c r="O105" s="40">
        <v>20000</v>
      </c>
      <c r="P105" s="41"/>
      <c r="Q105" s="41"/>
      <c r="R105" s="42" t="s">
        <v>329</v>
      </c>
      <c r="S105" s="49">
        <v>20000</v>
      </c>
      <c r="T105" s="51"/>
    </row>
    <row r="106" spans="1:21" s="86" customFormat="1" ht="15.45" x14ac:dyDescent="0.4">
      <c r="A106" s="80" t="s">
        <v>129</v>
      </c>
      <c r="B106" s="83"/>
      <c r="C106" s="83"/>
      <c r="D106" s="81"/>
      <c r="E106" s="81"/>
      <c r="F106" s="81"/>
      <c r="G106" s="81"/>
      <c r="H106" s="81"/>
      <c r="I106" s="81"/>
      <c r="J106" s="81"/>
      <c r="K106" s="81"/>
      <c r="L106" s="81"/>
      <c r="M106" s="83"/>
      <c r="N106" s="81"/>
      <c r="O106" s="84"/>
      <c r="P106" s="81"/>
      <c r="Q106" s="81"/>
      <c r="R106" s="85"/>
      <c r="S106" s="46">
        <f>SUM(S107:S124)</f>
        <v>284500</v>
      </c>
      <c r="T106" s="82"/>
      <c r="U106"/>
    </row>
    <row r="107" spans="1:21" ht="15.45" x14ac:dyDescent="0.4">
      <c r="A107" s="22" t="s">
        <v>90</v>
      </c>
      <c r="B107" s="13" t="s">
        <v>55</v>
      </c>
      <c r="C107" s="13" t="s">
        <v>22</v>
      </c>
      <c r="D107" s="14"/>
      <c r="E107" s="10"/>
      <c r="F107" s="10"/>
      <c r="G107" s="10"/>
      <c r="H107" s="14"/>
      <c r="I107" s="10"/>
      <c r="J107" s="10"/>
      <c r="K107" s="10"/>
      <c r="L107" s="14"/>
      <c r="M107" s="13" t="s">
        <v>89</v>
      </c>
      <c r="N107" s="13"/>
      <c r="O107" s="11">
        <v>4000</v>
      </c>
      <c r="P107" s="2"/>
      <c r="Q107" s="2"/>
      <c r="R107" s="16" t="s">
        <v>39</v>
      </c>
      <c r="S107" s="11">
        <v>4000</v>
      </c>
      <c r="T107" s="2"/>
    </row>
    <row r="108" spans="1:21" ht="15.45" x14ac:dyDescent="0.4">
      <c r="A108" s="12" t="s">
        <v>297</v>
      </c>
      <c r="B108" s="13" t="s">
        <v>150</v>
      </c>
      <c r="C108" s="13" t="s">
        <v>22</v>
      </c>
      <c r="D108" s="14"/>
      <c r="E108" s="10"/>
      <c r="F108" s="10"/>
      <c r="G108" s="10"/>
      <c r="H108" s="14"/>
      <c r="I108" s="10"/>
      <c r="J108" s="10"/>
      <c r="K108" s="10"/>
      <c r="L108" s="14"/>
      <c r="M108" s="13" t="s">
        <v>185</v>
      </c>
      <c r="N108" s="13"/>
      <c r="O108" s="11">
        <v>12000</v>
      </c>
      <c r="P108" s="2"/>
      <c r="Q108" s="2"/>
      <c r="R108" s="16" t="s">
        <v>51</v>
      </c>
      <c r="S108" s="11">
        <v>12000</v>
      </c>
      <c r="T108" s="2"/>
    </row>
    <row r="109" spans="1:21" ht="15.45" x14ac:dyDescent="0.4">
      <c r="A109" s="12" t="s">
        <v>298</v>
      </c>
      <c r="B109" s="13" t="s">
        <v>56</v>
      </c>
      <c r="C109" s="13" t="s">
        <v>22</v>
      </c>
      <c r="D109" s="14"/>
      <c r="E109" s="10"/>
      <c r="F109" s="10"/>
      <c r="G109" s="10"/>
      <c r="H109" s="14"/>
      <c r="I109" s="10"/>
      <c r="J109" s="10"/>
      <c r="K109" s="10"/>
      <c r="L109" s="14"/>
      <c r="M109" s="13" t="s">
        <v>57</v>
      </c>
      <c r="N109" s="13"/>
      <c r="O109" s="11">
        <v>4000</v>
      </c>
      <c r="P109" s="2"/>
      <c r="Q109" s="2"/>
      <c r="R109" s="16" t="s">
        <v>38</v>
      </c>
      <c r="S109" s="11">
        <v>4000</v>
      </c>
      <c r="T109" s="2"/>
    </row>
    <row r="110" spans="1:21" ht="15.45" x14ac:dyDescent="0.4">
      <c r="A110" s="12" t="s">
        <v>299</v>
      </c>
      <c r="B110" s="13" t="s">
        <v>151</v>
      </c>
      <c r="C110" s="13" t="s">
        <v>22</v>
      </c>
      <c r="D110" s="14"/>
      <c r="E110" s="10"/>
      <c r="F110" s="10"/>
      <c r="G110" s="10"/>
      <c r="H110" s="14"/>
      <c r="I110" s="10"/>
      <c r="J110" s="10"/>
      <c r="K110" s="10"/>
      <c r="L110" s="14"/>
      <c r="M110" s="13" t="s">
        <v>186</v>
      </c>
      <c r="N110" s="13"/>
      <c r="O110" s="11">
        <v>2000</v>
      </c>
      <c r="P110" s="2"/>
      <c r="Q110" s="2"/>
      <c r="R110" s="16" t="s">
        <v>48</v>
      </c>
      <c r="S110" s="11">
        <v>2000</v>
      </c>
      <c r="T110" s="2"/>
    </row>
    <row r="111" spans="1:21" ht="15.45" x14ac:dyDescent="0.4">
      <c r="A111" s="12" t="s">
        <v>300</v>
      </c>
      <c r="B111" s="13" t="s">
        <v>58</v>
      </c>
      <c r="C111" s="13" t="s">
        <v>22</v>
      </c>
      <c r="D111" s="14"/>
      <c r="E111" s="10"/>
      <c r="F111" s="10"/>
      <c r="G111" s="10"/>
      <c r="H111" s="14"/>
      <c r="I111" s="10"/>
      <c r="J111" s="10"/>
      <c r="K111" s="10"/>
      <c r="L111" s="14"/>
      <c r="M111" s="13" t="s">
        <v>187</v>
      </c>
      <c r="N111" s="13"/>
      <c r="O111" s="11">
        <v>3000</v>
      </c>
      <c r="P111" s="2"/>
      <c r="Q111" s="2"/>
      <c r="R111" s="16" t="s">
        <v>35</v>
      </c>
      <c r="S111" s="11">
        <v>3000</v>
      </c>
      <c r="T111" s="2"/>
    </row>
    <row r="112" spans="1:21" ht="15.45" x14ac:dyDescent="0.4">
      <c r="A112" s="12" t="s">
        <v>301</v>
      </c>
      <c r="B112" s="13" t="s">
        <v>152</v>
      </c>
      <c r="C112" s="13" t="s">
        <v>22</v>
      </c>
      <c r="D112" s="14"/>
      <c r="E112" s="10"/>
      <c r="F112" s="10"/>
      <c r="G112" s="10"/>
      <c r="H112" s="14"/>
      <c r="I112" s="10"/>
      <c r="J112" s="10"/>
      <c r="K112" s="10"/>
      <c r="L112" s="14"/>
      <c r="M112" s="13" t="s">
        <v>188</v>
      </c>
      <c r="N112" s="13"/>
      <c r="O112" s="11">
        <v>3000</v>
      </c>
      <c r="P112" s="2"/>
      <c r="Q112" s="2"/>
      <c r="R112" s="16" t="s">
        <v>38</v>
      </c>
      <c r="S112" s="11">
        <v>3000</v>
      </c>
      <c r="T112" s="2"/>
    </row>
    <row r="113" spans="1:21" ht="15.45" x14ac:dyDescent="0.4">
      <c r="A113" s="12" t="s">
        <v>302</v>
      </c>
      <c r="B113" s="13" t="s">
        <v>72</v>
      </c>
      <c r="C113" s="13" t="s">
        <v>22</v>
      </c>
      <c r="D113" s="14"/>
      <c r="E113" s="10"/>
      <c r="F113" s="10"/>
      <c r="G113" s="10"/>
      <c r="H113" s="14"/>
      <c r="I113" s="15"/>
      <c r="J113" s="15"/>
      <c r="K113" s="15"/>
      <c r="L113" s="14"/>
      <c r="M113" s="13" t="s">
        <v>91</v>
      </c>
      <c r="N113" s="13"/>
      <c r="O113" s="11">
        <v>17000</v>
      </c>
      <c r="P113" s="2"/>
      <c r="Q113" s="2"/>
      <c r="R113" s="16" t="s">
        <v>36</v>
      </c>
      <c r="S113" s="11">
        <v>17000</v>
      </c>
      <c r="T113" s="2"/>
    </row>
    <row r="114" spans="1:21" ht="15.45" x14ac:dyDescent="0.4">
      <c r="A114" s="12" t="s">
        <v>303</v>
      </c>
      <c r="B114" s="13" t="s">
        <v>59</v>
      </c>
      <c r="C114" s="13" t="s">
        <v>22</v>
      </c>
      <c r="D114" s="14"/>
      <c r="E114" s="60"/>
      <c r="F114" s="10"/>
      <c r="G114" s="10"/>
      <c r="H114" s="14"/>
      <c r="I114" s="10"/>
      <c r="J114" s="10"/>
      <c r="K114" s="10"/>
      <c r="L114" s="14"/>
      <c r="M114" s="13" t="s">
        <v>60</v>
      </c>
      <c r="N114" s="13"/>
      <c r="O114" s="11">
        <v>1000</v>
      </c>
      <c r="P114" s="2"/>
      <c r="Q114" s="2"/>
      <c r="R114" s="16" t="s">
        <v>38</v>
      </c>
      <c r="S114" s="11">
        <v>1000</v>
      </c>
      <c r="T114" s="2"/>
    </row>
    <row r="115" spans="1:21" ht="15.45" x14ac:dyDescent="0.4">
      <c r="A115" s="12" t="s">
        <v>304</v>
      </c>
      <c r="B115" s="13" t="s">
        <v>61</v>
      </c>
      <c r="C115" s="13" t="s">
        <v>22</v>
      </c>
      <c r="D115" s="14"/>
      <c r="E115" s="13"/>
      <c r="F115" s="13"/>
      <c r="G115" s="13"/>
      <c r="H115" s="14"/>
      <c r="I115" s="60"/>
      <c r="J115" s="60"/>
      <c r="K115" s="60"/>
      <c r="L115" s="14"/>
      <c r="M115" s="13" t="s">
        <v>62</v>
      </c>
      <c r="N115" s="13"/>
      <c r="O115" s="11">
        <v>39000</v>
      </c>
      <c r="P115" s="2"/>
      <c r="Q115" s="2"/>
      <c r="R115" s="16" t="s">
        <v>38</v>
      </c>
      <c r="S115" s="11">
        <v>39000</v>
      </c>
      <c r="T115" s="2"/>
    </row>
    <row r="116" spans="1:21" ht="15.45" x14ac:dyDescent="0.4">
      <c r="A116" s="2" t="s">
        <v>305</v>
      </c>
      <c r="B116" s="2" t="s">
        <v>75</v>
      </c>
      <c r="C116" s="12" t="s">
        <v>22</v>
      </c>
      <c r="D116" s="78"/>
      <c r="E116" s="10"/>
      <c r="F116" s="10"/>
      <c r="G116" s="10"/>
      <c r="H116" s="14"/>
      <c r="I116" s="10"/>
      <c r="J116" s="10"/>
      <c r="K116" s="10"/>
      <c r="L116" s="14"/>
      <c r="M116" s="13" t="s">
        <v>92</v>
      </c>
      <c r="N116" s="13"/>
      <c r="O116" s="11">
        <v>3000</v>
      </c>
      <c r="P116" s="2"/>
      <c r="Q116" s="2"/>
      <c r="R116" s="16" t="s">
        <v>38</v>
      </c>
      <c r="S116" s="18">
        <v>3000</v>
      </c>
      <c r="T116" s="2"/>
    </row>
    <row r="117" spans="1:21" ht="15.45" x14ac:dyDescent="0.4">
      <c r="A117" s="2" t="s">
        <v>306</v>
      </c>
      <c r="B117" s="2" t="s">
        <v>76</v>
      </c>
      <c r="C117" s="12" t="s">
        <v>22</v>
      </c>
      <c r="D117" s="77"/>
      <c r="E117" s="68"/>
      <c r="F117" s="68"/>
      <c r="G117" s="68"/>
      <c r="H117" s="69"/>
      <c r="I117" s="47"/>
      <c r="J117" s="47"/>
      <c r="K117" s="47"/>
      <c r="L117" s="69"/>
      <c r="M117" s="13" t="s">
        <v>93</v>
      </c>
      <c r="N117" s="58"/>
      <c r="O117" s="11">
        <v>3000</v>
      </c>
      <c r="P117" s="2"/>
      <c r="Q117" s="2"/>
      <c r="R117" s="16" t="s">
        <v>38</v>
      </c>
      <c r="S117" s="18">
        <v>3000</v>
      </c>
      <c r="T117" s="75"/>
      <c r="U117" s="44"/>
    </row>
    <row r="118" spans="1:21" ht="15.45" x14ac:dyDescent="0.4">
      <c r="A118" s="53" t="s">
        <v>307</v>
      </c>
      <c r="B118" s="1" t="s">
        <v>153</v>
      </c>
      <c r="C118" s="1" t="s">
        <v>22</v>
      </c>
      <c r="D118" s="79"/>
      <c r="E118" s="74"/>
      <c r="F118" s="74"/>
      <c r="G118" s="74"/>
      <c r="H118" s="64"/>
      <c r="I118" s="74"/>
      <c r="J118" s="74"/>
      <c r="K118" s="74"/>
      <c r="L118" s="64"/>
      <c r="M118" s="1" t="s">
        <v>189</v>
      </c>
      <c r="O118" s="92">
        <v>5000</v>
      </c>
      <c r="P118" s="93"/>
      <c r="Q118" s="93"/>
      <c r="R118" s="70" t="s">
        <v>38</v>
      </c>
      <c r="S118" s="21">
        <v>5000</v>
      </c>
      <c r="T118" s="47"/>
    </row>
    <row r="119" spans="1:21" ht="15.45" x14ac:dyDescent="0.4">
      <c r="A119" s="2" t="s">
        <v>308</v>
      </c>
      <c r="B119" s="2" t="s">
        <v>53</v>
      </c>
      <c r="C119" s="2" t="s">
        <v>22</v>
      </c>
      <c r="D119" s="4"/>
      <c r="E119" s="10"/>
      <c r="F119" s="10"/>
      <c r="G119" s="10"/>
      <c r="H119" s="4"/>
      <c r="I119" s="60"/>
      <c r="J119" s="60"/>
      <c r="K119" s="60"/>
      <c r="L119" s="4"/>
      <c r="M119" s="2" t="s">
        <v>190</v>
      </c>
      <c r="N119" s="2"/>
      <c r="O119" s="11">
        <v>10000</v>
      </c>
      <c r="P119" s="2"/>
      <c r="Q119" s="2"/>
      <c r="R119" s="12" t="s">
        <v>52</v>
      </c>
      <c r="S119" s="95">
        <v>10000</v>
      </c>
      <c r="T119" s="47"/>
    </row>
    <row r="120" spans="1:21" ht="15.45" x14ac:dyDescent="0.4">
      <c r="A120" s="12" t="s">
        <v>309</v>
      </c>
      <c r="B120" s="13" t="s">
        <v>154</v>
      </c>
      <c r="C120" s="13" t="s">
        <v>22</v>
      </c>
      <c r="D120" s="14"/>
      <c r="E120" s="15"/>
      <c r="F120" s="10"/>
      <c r="G120" s="15"/>
      <c r="H120" s="57"/>
      <c r="I120" s="59"/>
      <c r="J120" s="60"/>
      <c r="K120" s="59"/>
      <c r="L120" s="14"/>
      <c r="M120" s="13" t="s">
        <v>191</v>
      </c>
      <c r="N120" s="16"/>
      <c r="O120" s="18">
        <v>2000</v>
      </c>
      <c r="P120" s="2"/>
      <c r="Q120" s="2"/>
      <c r="R120" s="13" t="s">
        <v>35</v>
      </c>
      <c r="S120" s="11">
        <v>2000</v>
      </c>
      <c r="T120" s="73"/>
    </row>
    <row r="121" spans="1:21" ht="15.45" x14ac:dyDescent="0.4">
      <c r="A121" s="12" t="s">
        <v>310</v>
      </c>
      <c r="B121" s="13" t="s">
        <v>155</v>
      </c>
      <c r="C121" s="13" t="s">
        <v>22</v>
      </c>
      <c r="D121" s="14"/>
      <c r="E121" s="10"/>
      <c r="F121" s="10"/>
      <c r="G121" s="10"/>
      <c r="H121" s="14"/>
      <c r="I121" s="10"/>
      <c r="J121" s="10"/>
      <c r="K121" s="10"/>
      <c r="L121" s="14"/>
      <c r="M121" s="13" t="s">
        <v>108</v>
      </c>
      <c r="N121" s="16"/>
      <c r="O121" s="18">
        <v>1500</v>
      </c>
      <c r="P121" s="2"/>
      <c r="Q121" s="2"/>
      <c r="R121" s="13" t="s">
        <v>48</v>
      </c>
      <c r="S121" s="95">
        <v>1500</v>
      </c>
      <c r="T121" s="47"/>
    </row>
    <row r="122" spans="1:21" ht="15.45" x14ac:dyDescent="0.4">
      <c r="A122" s="12" t="s">
        <v>346</v>
      </c>
      <c r="B122" s="13" t="s">
        <v>348</v>
      </c>
      <c r="C122" s="13" t="s">
        <v>22</v>
      </c>
      <c r="D122" s="4"/>
      <c r="E122" s="10"/>
      <c r="F122" s="10"/>
      <c r="G122" s="10"/>
      <c r="H122" s="4"/>
      <c r="I122" s="10"/>
      <c r="J122" s="10"/>
      <c r="K122" s="10"/>
      <c r="L122" s="4"/>
      <c r="M122" s="12" t="s">
        <v>347</v>
      </c>
      <c r="N122" s="91"/>
      <c r="O122" s="94">
        <v>145000</v>
      </c>
      <c r="P122" s="47"/>
      <c r="Q122" s="47"/>
      <c r="R122" s="2" t="s">
        <v>36</v>
      </c>
      <c r="S122" s="95">
        <v>145000</v>
      </c>
      <c r="T122" s="47"/>
    </row>
    <row r="123" spans="1:21" ht="15.45" x14ac:dyDescent="0.4">
      <c r="A123" s="2" t="s">
        <v>344</v>
      </c>
      <c r="B123" s="1" t="s">
        <v>156</v>
      </c>
      <c r="C123" s="1" t="s">
        <v>22</v>
      </c>
      <c r="D123" s="14"/>
      <c r="E123" s="10"/>
      <c r="F123" s="10"/>
      <c r="G123" s="10"/>
      <c r="H123" s="14"/>
      <c r="I123" s="10"/>
      <c r="J123" s="10"/>
      <c r="K123" s="10"/>
      <c r="L123" s="14"/>
      <c r="M123" s="12" t="s">
        <v>192</v>
      </c>
      <c r="N123" s="91"/>
      <c r="O123" s="11">
        <v>10000</v>
      </c>
      <c r="P123" s="47"/>
      <c r="Q123" s="47"/>
      <c r="R123" s="2" t="s">
        <v>36</v>
      </c>
      <c r="S123" s="11">
        <v>10000</v>
      </c>
      <c r="T123" s="47"/>
    </row>
    <row r="124" spans="1:21" ht="15.45" x14ac:dyDescent="0.4">
      <c r="A124" s="2" t="s">
        <v>345</v>
      </c>
      <c r="B124" s="1" t="s">
        <v>157</v>
      </c>
      <c r="C124" s="88" t="s">
        <v>22</v>
      </c>
      <c r="D124" s="14"/>
      <c r="E124" s="10"/>
      <c r="F124" s="10"/>
      <c r="G124" s="10"/>
      <c r="H124" s="14"/>
      <c r="I124" s="10"/>
      <c r="J124" s="10"/>
      <c r="K124" s="10"/>
      <c r="L124" s="14"/>
      <c r="M124" s="12" t="s">
        <v>193</v>
      </c>
      <c r="N124" s="91"/>
      <c r="O124" s="11">
        <v>20000</v>
      </c>
      <c r="P124" s="47"/>
      <c r="Q124" s="47"/>
      <c r="R124" s="2" t="s">
        <v>36</v>
      </c>
      <c r="S124" s="11">
        <v>20000</v>
      </c>
      <c r="T124" s="47"/>
    </row>
    <row r="125" spans="1:21" ht="15.45" x14ac:dyDescent="0.4">
      <c r="D125" s="87"/>
      <c r="S125" s="46">
        <f>S8+S11+S33+S60+S81+S91+S106</f>
        <v>1678500</v>
      </c>
      <c r="T125" s="112">
        <f>T21+T60</f>
        <v>140500</v>
      </c>
    </row>
  </sheetData>
  <mergeCells count="44">
    <mergeCell ref="A91:R91"/>
    <mergeCell ref="A78:R78"/>
    <mergeCell ref="A61:R61"/>
    <mergeCell ref="A69:R69"/>
    <mergeCell ref="A34:R34"/>
    <mergeCell ref="A36:R36"/>
    <mergeCell ref="A81:R81"/>
    <mergeCell ref="A82:R82"/>
    <mergeCell ref="A84:R84"/>
    <mergeCell ref="A86:R86"/>
    <mergeCell ref="A88:R88"/>
    <mergeCell ref="A41:R41"/>
    <mergeCell ref="F2:G2"/>
    <mergeCell ref="F1:R1"/>
    <mergeCell ref="L6:L7"/>
    <mergeCell ref="I6:K6"/>
    <mergeCell ref="P6:P7"/>
    <mergeCell ref="D3:R3"/>
    <mergeCell ref="F4:G4"/>
    <mergeCell ref="H4:R4"/>
    <mergeCell ref="D5:R5"/>
    <mergeCell ref="M6:M7"/>
    <mergeCell ref="O6:O7"/>
    <mergeCell ref="A33:R33"/>
    <mergeCell ref="A74:R74"/>
    <mergeCell ref="A60:R60"/>
    <mergeCell ref="S6:S7"/>
    <mergeCell ref="A19:R19"/>
    <mergeCell ref="A8:R8"/>
    <mergeCell ref="A28:R28"/>
    <mergeCell ref="A21:R21"/>
    <mergeCell ref="T6:T7"/>
    <mergeCell ref="A14:R14"/>
    <mergeCell ref="Q6:Q7"/>
    <mergeCell ref="C6:C7"/>
    <mergeCell ref="B6:B7"/>
    <mergeCell ref="A6:A7"/>
    <mergeCell ref="A11:R11"/>
    <mergeCell ref="E6:G6"/>
    <mergeCell ref="N6:N7"/>
    <mergeCell ref="D6:D7"/>
    <mergeCell ref="H6:H7"/>
    <mergeCell ref="A12:R12"/>
    <mergeCell ref="R6:R7"/>
  </mergeCells>
  <pageMargins left="0.7" right="0.7" top="0.75" bottom="0.75" header="0.3" footer="0.3"/>
  <pageSetup scale="22" fitToHeight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73C04CFF664498C6D230F7DC9002D" ma:contentTypeVersion="14" ma:contentTypeDescription="Create a new document." ma:contentTypeScope="" ma:versionID="b4f9a02662d3b8955ba9de210575397a">
  <xsd:schema xmlns:xsd="http://www.w3.org/2001/XMLSchema" xmlns:xs="http://www.w3.org/2001/XMLSchema" xmlns:p="http://schemas.microsoft.com/office/2006/metadata/properties" xmlns:ns2="aeaaafad-0aeb-47f1-beb2-3e40a0446ae1" xmlns:ns3="794cbd40-fc6d-4c0a-9217-0f6cd4b26116" targetNamespace="http://schemas.microsoft.com/office/2006/metadata/properties" ma:root="true" ma:fieldsID="c25ca4ebd4cc55bbee69c056d2bf5514" ns2:_="" ns3:_="">
    <xsd:import namespace="aeaaafad-0aeb-47f1-beb2-3e40a0446ae1"/>
    <xsd:import namespace="794cbd40-fc6d-4c0a-9217-0f6cd4b26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aaafad-0aeb-47f1-beb2-3e40a044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4cbd40-fc6d-4c0a-9217-0f6cd4b26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A2A2E1-9A66-45FB-818A-471A78F1A63D}">
  <ds:schemaRefs>
    <ds:schemaRef ds:uri="http://schemas.microsoft.com/office/2006/documentManagement/types"/>
    <ds:schemaRef ds:uri="http://www.w3.org/XML/1998/namespace"/>
    <ds:schemaRef ds:uri="aeaaafad-0aeb-47f1-beb2-3e40a0446ae1"/>
    <ds:schemaRef ds:uri="http://purl.org/dc/elements/1.1/"/>
    <ds:schemaRef ds:uri="http://schemas.openxmlformats.org/package/2006/metadata/core-properties"/>
    <ds:schemaRef ds:uri="794cbd40-fc6d-4c0a-9217-0f6cd4b26116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E8CBDE-6BB8-41DB-9C79-0056BD90F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aaafad-0aeb-47f1-beb2-3e40a0446ae1"/>
    <ds:schemaRef ds:uri="794cbd40-fc6d-4c0a-9217-0f6cd4b26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6C6B7A-07D8-4804-9210-BC5B1D5997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Schenineda</dc:creator>
  <cp:keywords/>
  <dc:description/>
  <cp:lastModifiedBy>Mr Raymond Bako</cp:lastModifiedBy>
  <cp:revision/>
  <cp:lastPrinted>2022-09-08T13:34:26Z</cp:lastPrinted>
  <dcterms:created xsi:type="dcterms:W3CDTF">2020-10-26T16:13:38Z</dcterms:created>
  <dcterms:modified xsi:type="dcterms:W3CDTF">2025-02-21T18:18:23Z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0x01010064673C04CFF664498C6D230F7DC9002D</vt:lpwstr>
  </property>
</Properties>
</file>